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IA\Desktop\Экономика\ОРВ\Экспертиза ЖКК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H17" i="1" l="1"/>
  <c r="H18" i="1"/>
  <c r="H12" i="1" l="1"/>
  <c r="H20" i="1" l="1"/>
  <c r="H41" i="1" l="1"/>
  <c r="H39" i="1"/>
  <c r="H38" i="1"/>
  <c r="H33" i="1"/>
  <c r="H31" i="1"/>
  <c r="H32" i="1" s="1"/>
  <c r="H10" i="1"/>
  <c r="H11" i="1" s="1"/>
  <c r="H14" i="1" l="1"/>
  <c r="H35" i="1"/>
  <c r="H37" i="1"/>
  <c r="H40" i="1" s="1"/>
  <c r="H16" i="1"/>
  <c r="H19" i="1" s="1"/>
  <c r="H21" i="1" l="1"/>
  <c r="H42" i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<sst xmlns="http://schemas.openxmlformats.org/spreadsheetml/2006/main" count="91" uniqueCount="59">
  <si>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</si>
  <si>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</si>
  <si>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</si>
  <si>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</si>
  <si>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</si>
  <si>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</si>
  <si>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</si>
  <si>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</si>
  <si>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</si>
  <si>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</si>
  <si>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</si>
  <si>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</si>
  <si>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</si>
  <si>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</si>
  <si>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</si>
  <si>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</si>
  <si>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</si>
  <si>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</si>
  <si>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</si>
  <si>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</si>
  <si>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</si>
  <si>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</si>
  <si>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</si>
  <si>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</si>
  <si>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</si>
  <si>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</si>
  <si>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</si>
  <si>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</si>
  <si>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</si>
  <si>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</si>
  <si>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</si>
  <si>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</si>
  <si>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</si>
  <si>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</si>
  <si>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</si>
  <si>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</si>
  <si>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</si>
  <si>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</si>
  <si>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</si>
  <si>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</si>
  <si>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</si>
  <si>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</si>
  <si>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</si>
  <si>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</si>
  <si>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</si>
  <si>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</si>
  <si>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</si>
  <si>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</si>
  <si>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</si>
  <si>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 xml:space="preserve">Тариф на 1 поездку в автобусах городского сообщения (г. Пыть-Ях)-34 рубля, </t>
  </si>
  <si>
    <t>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«Об утверждении порядка предоставления субсидий на возмещение недополученных доходов организациям, предоставляющим услуги по теплоснабжению, водоснабжению, водоотведению на территории города Пыть-Яха».</t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</si>
  <si>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2.5. настоящего Порядка </t>
    </r>
  </si>
  <si>
    <t>документы предоставляются в Управление в среднем 3 раза в год</t>
  </si>
  <si>
    <t>Данные Федеральной службы государственной статистики по Тюменской области, Ханты-Мансийскому автономному округу-Югре и Ямало-Ненецкому автономному округу https://72.rosstat.gov.ru/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2024 гг.по Ханты-Мансийскому авт.округу - Югре)</t>
  </si>
  <si>
    <t>норма рабочего времени при 40-часовой рабочей недели (1972) в 2025 году - данные "Консультант плюс"/производственный календарь</t>
  </si>
  <si>
    <t>Стоимость картриджа Картридж Pantum PC-211EV / PC 211 для Pantum (на 1600 листов) составляет 4 075,00 руб.
Пакет документов заявителя состоит по оценочным данным из 100 листов бумаги</t>
  </si>
  <si>
    <t>Стоимость бумаги для офисной техники SVETOCOPY Classic (А4, 80 г/м2, 500 л.) составляет 399,00 руб.
Пакет документов заявителя состоит по оценочным данным из 100 листов бумаги.</t>
  </si>
  <si>
    <t>Число Юридических лиц (за исключением государственных (муниципальных) учреждений), осуществляющим свою деятельность в сфере теплоснабжения, водоснабжения и водоотведения и оказывающим коммунальные услуги населению, связанных с погашением задолженности за потребленные топливно-энергетические ресурсы  на территории города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</si>
  <si>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2 714,7 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</si>
</sst>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4" fontId="11" fillId="0" borderId="4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6" zoomScaleNormal="100" zoomScaleSheetLayoutView="100" workbookViewId="0">
      <selection activeCell="F49" sqref="F4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46" t="s">
        <v>45</v>
      </c>
      <c r="B1" s="146"/>
      <c r="C1" s="146"/>
      <c r="D1" s="146"/>
      <c r="E1" s="146"/>
      <c r="F1" s="146"/>
      <c r="G1" s="146"/>
      <c r="H1" s="146"/>
      <c r="I1" s="146"/>
    </row>
    <row r="2" spans="1:9" ht="81" customHeight="1" x14ac:dyDescent="0.3">
      <c r="A2" s="147" t="s">
        <v>48</v>
      </c>
      <c r="B2" s="147"/>
      <c r="C2" s="147"/>
      <c r="D2" s="147"/>
      <c r="E2" s="147"/>
      <c r="F2" s="147"/>
      <c r="G2" s="147"/>
      <c r="H2" s="147"/>
      <c r="I2" s="147"/>
    </row>
    <row r="3" spans="1:9" ht="98.25" customHeight="1" x14ac:dyDescent="0.3">
      <c r="A3" s="148" t="s">
        <v>50</v>
      </c>
      <c r="B3" s="148"/>
      <c r="C3" s="148"/>
      <c r="D3" s="148"/>
      <c r="E3" s="148"/>
      <c r="F3" s="148"/>
      <c r="G3" s="148"/>
      <c r="H3" s="148"/>
      <c r="I3" s="148"/>
    </row>
    <row r="4" spans="1:9" x14ac:dyDescent="0.3">
      <c r="A4" s="2" t="s">
        <v>46</v>
      </c>
    </row>
    <row r="5" spans="1:9" ht="19.5" thickBot="1" x14ac:dyDescent="0.35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ht="30.75" x14ac:dyDescent="0.3">
      <c r="A6" s="3" t="s">
        <v>1</v>
      </c>
      <c r="B6" s="127" t="s">
        <v>2</v>
      </c>
      <c r="C6" s="128"/>
      <c r="D6" s="128"/>
      <c r="E6" s="128"/>
      <c r="F6" s="128"/>
      <c r="G6" s="128"/>
      <c r="H6" s="129"/>
      <c r="I6" s="4" t="s">
        <v>3</v>
      </c>
    </row>
    <row r="7" spans="1:9" ht="34.5" customHeight="1" x14ac:dyDescent="0.3">
      <c r="A7" s="5" t="s">
        <v>4</v>
      </c>
      <c r="B7" s="149" t="s">
        <v>51</v>
      </c>
      <c r="C7" s="150"/>
      <c r="D7" s="150"/>
      <c r="E7" s="150"/>
      <c r="F7" s="150"/>
      <c r="G7" s="150"/>
      <c r="H7" s="150"/>
      <c r="I7" s="151"/>
    </row>
    <row r="8" spans="1:9" ht="36" customHeight="1" x14ac:dyDescent="0.3">
      <c r="A8" s="6" t="s">
        <v>5</v>
      </c>
      <c r="B8" s="149" t="s">
        <v>47</v>
      </c>
      <c r="C8" s="150"/>
      <c r="D8" s="150"/>
      <c r="E8" s="150"/>
      <c r="F8" s="150"/>
      <c r="G8" s="150"/>
      <c r="H8" s="150"/>
      <c r="I8" s="151"/>
    </row>
    <row r="9" spans="1:9" ht="66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124">
        <v>124744</v>
      </c>
      <c r="I9" s="152" t="s">
        <v>53</v>
      </c>
    </row>
    <row r="10" spans="1:9" ht="18" customHeight="1" x14ac:dyDescent="0.3">
      <c r="A10" s="14" t="s">
        <v>8</v>
      </c>
      <c r="B10" s="136" t="s">
        <v>9</v>
      </c>
      <c r="C10" s="137"/>
      <c r="D10" s="15"/>
      <c r="E10" s="16"/>
      <c r="F10" s="15"/>
      <c r="G10" s="93">
        <v>0.30199999999999999</v>
      </c>
      <c r="H10" s="94">
        <f>+H9*G10</f>
        <v>37672.688000000002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162416.68799999999</v>
      </c>
      <c r="I11" s="19"/>
    </row>
    <row r="12" spans="1:9" ht="29.25" customHeight="1" x14ac:dyDescent="0.3">
      <c r="A12" s="25" t="s">
        <v>11</v>
      </c>
      <c r="B12" s="138" t="s">
        <v>12</v>
      </c>
      <c r="C12" s="139"/>
      <c r="D12" s="26"/>
      <c r="E12" s="27"/>
      <c r="F12" s="26"/>
      <c r="G12" s="96">
        <v>1972</v>
      </c>
      <c r="H12" s="97">
        <f>G12/12</f>
        <v>164.33333333333334</v>
      </c>
      <c r="I12" s="91" t="s">
        <v>54</v>
      </c>
    </row>
    <row r="13" spans="1:9" ht="17.25" customHeight="1" x14ac:dyDescent="0.3">
      <c r="A13" s="31" t="s">
        <v>14</v>
      </c>
      <c r="B13" s="138" t="s">
        <v>15</v>
      </c>
      <c r="C13" s="139"/>
      <c r="D13" s="139"/>
      <c r="E13" s="32"/>
      <c r="F13" s="26"/>
      <c r="G13" s="98"/>
      <c r="H13" s="99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98.833684381338742</v>
      </c>
      <c r="I14" s="35"/>
    </row>
    <row r="15" spans="1:9" x14ac:dyDescent="0.3">
      <c r="A15" s="40" t="s">
        <v>17</v>
      </c>
      <c r="B15" s="140" t="s">
        <v>18</v>
      </c>
      <c r="C15" s="141"/>
      <c r="D15" s="141"/>
      <c r="E15" s="141"/>
      <c r="F15" s="141"/>
      <c r="G15" s="141"/>
      <c r="H15" s="142"/>
      <c r="I15" s="41"/>
    </row>
    <row r="16" spans="1:9" ht="42" customHeight="1" x14ac:dyDescent="0.3">
      <c r="A16" s="42" t="s">
        <v>19</v>
      </c>
      <c r="B16" s="143" t="s">
        <v>20</v>
      </c>
      <c r="C16" s="144"/>
      <c r="D16" s="145"/>
      <c r="E16" s="43"/>
      <c r="F16" s="44"/>
      <c r="G16" s="44"/>
      <c r="H16" s="45">
        <f>H17+H18</f>
        <v>602.07749999999999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0">
        <v>180</v>
      </c>
      <c r="G17" s="101">
        <v>399</v>
      </c>
      <c r="H17" s="94">
        <f>(G17/500)*F17</f>
        <v>143.64000000000001</v>
      </c>
      <c r="I17" s="102" t="s">
        <v>56</v>
      </c>
    </row>
    <row r="18" spans="1:9" ht="33" x14ac:dyDescent="0.3">
      <c r="A18" s="54" t="s">
        <v>24</v>
      </c>
      <c r="B18" s="47" t="s">
        <v>25</v>
      </c>
      <c r="C18" s="48"/>
      <c r="D18" s="49"/>
      <c r="E18" s="55"/>
      <c r="F18" s="103">
        <v>180</v>
      </c>
      <c r="G18" s="154">
        <v>4075</v>
      </c>
      <c r="H18" s="104">
        <f>(G18/1600)*F18</f>
        <v>458.4375</v>
      </c>
      <c r="I18" s="153" t="s">
        <v>55</v>
      </c>
    </row>
    <row r="19" spans="1:9" x14ac:dyDescent="0.3">
      <c r="A19" s="59" t="s">
        <v>27</v>
      </c>
      <c r="B19" s="60"/>
      <c r="C19" s="61"/>
      <c r="D19" s="38"/>
      <c r="E19" s="38"/>
      <c r="F19" s="105"/>
      <c r="G19" s="106"/>
      <c r="H19" s="97">
        <f>H16</f>
        <v>602.07749999999999</v>
      </c>
      <c r="I19" s="107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8">
        <v>6</v>
      </c>
      <c r="G20" s="109">
        <v>34</v>
      </c>
      <c r="H20" s="110">
        <f>F20*G20</f>
        <v>204</v>
      </c>
      <c r="I20" s="111" t="s">
        <v>49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2"/>
      <c r="G21" s="112"/>
      <c r="H21" s="113">
        <f>H14+H19+H20</f>
        <v>904.91118438133867</v>
      </c>
      <c r="I21" s="114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5"/>
      <c r="G22" s="116"/>
      <c r="H22" s="117">
        <v>3</v>
      </c>
      <c r="I22" s="111" t="s">
        <v>52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2"/>
      <c r="G23" s="118"/>
      <c r="H23" s="117">
        <v>4</v>
      </c>
      <c r="I23" s="119" t="s">
        <v>57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0"/>
      <c r="G24" s="121"/>
      <c r="H24" s="122">
        <f>H21*H22*H23</f>
        <v>10858.934212576063</v>
      </c>
      <c r="I24" s="123">
        <f>H24/H23</f>
        <v>2714.7335531440158</v>
      </c>
    </row>
    <row r="26" spans="1:9" ht="19.5" hidden="1" thickBot="1" x14ac:dyDescent="0.35">
      <c r="A26" s="126" t="s">
        <v>37</v>
      </c>
      <c r="B26" s="126"/>
      <c r="C26" s="126"/>
      <c r="D26" s="126"/>
      <c r="E26" s="126"/>
      <c r="F26" s="126"/>
      <c r="G26" s="126"/>
      <c r="H26" s="126"/>
      <c r="I26" s="126"/>
    </row>
    <row r="27" spans="1:9" ht="30.75" hidden="1" x14ac:dyDescent="0.3">
      <c r="A27" s="3" t="s">
        <v>1</v>
      </c>
      <c r="B27" s="127" t="s">
        <v>2</v>
      </c>
      <c r="C27" s="128"/>
      <c r="D27" s="128"/>
      <c r="E27" s="128"/>
      <c r="F27" s="128"/>
      <c r="G27" s="128"/>
      <c r="H27" s="129"/>
      <c r="I27" s="4" t="s">
        <v>3</v>
      </c>
    </row>
    <row r="28" spans="1:9" ht="45" hidden="1" customHeight="1" x14ac:dyDescent="0.3">
      <c r="A28" s="5" t="s">
        <v>4</v>
      </c>
      <c r="B28" s="130" t="s">
        <v>38</v>
      </c>
      <c r="C28" s="131"/>
      <c r="D28" s="131"/>
      <c r="E28" s="131"/>
      <c r="F28" s="131"/>
      <c r="G28" s="131"/>
      <c r="H28" s="131"/>
      <c r="I28" s="132"/>
    </row>
    <row r="29" spans="1:9" ht="39" hidden="1" customHeight="1" x14ac:dyDescent="0.3">
      <c r="A29" s="6" t="s">
        <v>5</v>
      </c>
      <c r="B29" s="133" t="s">
        <v>39</v>
      </c>
      <c r="C29" s="134"/>
      <c r="D29" s="134"/>
      <c r="E29" s="134"/>
      <c r="F29" s="134"/>
      <c r="G29" s="134"/>
      <c r="H29" s="134"/>
      <c r="I29" s="135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6" t="s">
        <v>9</v>
      </c>
      <c r="C31" s="137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8" t="s">
        <v>12</v>
      </c>
      <c r="C33" s="139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8" t="s">
        <v>15</v>
      </c>
      <c r="C34" s="139"/>
      <c r="D34" s="139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0" t="s">
        <v>18</v>
      </c>
      <c r="C36" s="141"/>
      <c r="D36" s="141"/>
      <c r="E36" s="141"/>
      <c r="F36" s="141"/>
      <c r="G36" s="141"/>
      <c r="H36" s="142"/>
      <c r="I36" s="41"/>
    </row>
    <row r="37" spans="1:9" ht="30" hidden="1" customHeight="1" x14ac:dyDescent="0.3">
      <c r="A37" s="42" t="s">
        <v>19</v>
      </c>
      <c r="B37" s="143" t="s">
        <v>20</v>
      </c>
      <c r="C37" s="144"/>
      <c r="D37" s="145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5" t="s">
        <v>58</v>
      </c>
      <c r="B47" s="125"/>
      <c r="C47" s="125"/>
      <c r="D47" s="125"/>
      <c r="E47" s="125"/>
      <c r="F47" s="125"/>
      <c r="G47" s="125"/>
      <c r="H47" s="125"/>
      <c r="I47" s="125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Шестакова Ольга</cp:lastModifiedBy>
  <cp:lastPrinted>2021-09-03T05:25:34Z</cp:lastPrinted>
  <dcterms:created xsi:type="dcterms:W3CDTF">2017-09-26T07:45:13Z</dcterms:created>
  <dcterms:modified xsi:type="dcterms:W3CDTF">2025-06-04T05:35:08Z</dcterms:modified>
</cp:coreProperties>
</file>