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ПиЗП\АПК\10. ПОРЯДОК предоставления СУБСИДИЙ 2022-2023\2024\НОВЫЙ ПОРЯДОК\ОРВ\"/>
    </mc:Choice>
  </mc:AlternateContent>
  <bookViews>
    <workbookView xWindow="0" yWindow="0" windowWidth="28800" windowHeight="12435" tabRatio="477"/>
  </bookViews>
  <sheets>
    <sheet name="лист" sheetId="1" r:id="rId1"/>
  </sheets>
  <definedNames>
    <definedName name="_xlnm.Print_Area" localSheetId="0">лист!$A$1:$I$25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8" i="1"/>
  <c r="H17" i="1" l="1"/>
  <c r="H10" i="1" l="1"/>
  <c r="H11" i="1" s="1"/>
  <c r="H14" i="1" s="1"/>
  <c r="H16" i="1" l="1"/>
  <c r="H19" i="1" s="1"/>
  <c r="H21" i="1" s="1"/>
  <c r="H24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<sst xmlns="http://schemas.openxmlformats.org/spreadsheetml/2006/main" count="48" uniqueCount="48">
  <si>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</si>
  <si>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</si>
  <si>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</si>
  <si>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</si>
  <si>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</si>
  <si>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</si>
  <si>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</si>
  <si>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</si>
  <si>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</si>
  <si>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</si>
  <si>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</si>
  <si>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</si>
  <si>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</si>
  <si>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</si>
  <si>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</si>
  <si>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</si>
  <si>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</si>
  <si>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</si>
  <si>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</si>
  <si>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</si>
  <si>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</si>
  <si>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</si>
  <si>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</si>
  <si>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</si>
  <si>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</si>
  <si>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</si>
  <si>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Итого стоимость приобретений (руб.):</t>
  </si>
  <si>
    <t>4.</t>
  </si>
  <si>
    <t>Транспортные расходы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</si>
  <si>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</si>
  <si>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</si>
  <si>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</si>
  <si>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</si>
  <si>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</si>
  <si>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</si>
  <si>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</si>
  <si>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</si>
  <si>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подготовка заявления и документов в соответствии с пп.1 п.3.1, п.3.3 раздела 3 Проекта постановления  для направления в управление по экономике администрации города Пыть-Яха.</t>
    </r>
  </si>
  <si>
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 «Об утверждении порядка расчета и предоставления субсидий на поддержку и развитие животноводства»</t>
  </si>
  <si>
    <t xml:space="preserve">Тариф на 1 поездку в автобусах городского сообщения - 32 рублей, </t>
  </si>
  <si>
    <t>Данные Федеральной службы государственной статистики www.gks.ru (Среднемесячная номинальная начисленная заработная плата работников в целом по экономике Российской Федерации за 2023 гг.)</t>
  </si>
  <si>
    <t>норма рабочего времени при 40-часовой рабочей недели (в 2024 году - данные "Консультант плюс"/производственный календарь</t>
  </si>
  <si>
    <t>Стоимость бумаги для офисной техники SVETOCOPY Classic (А4, 80 г/м2, 500 л.) составляет 368,00 руб.
Пакет документов заявителя состоит по оценочным данным из 94 листов бумаги.</t>
  </si>
  <si>
    <t>Стоимость картриджа Картридж Pantum PC-211EV / PC 211 для Pantum (на 1600 листов) составляет 980,00 руб.
Пакет документов заявителя состоит по оценочным данным из 94 листов бумаги</t>
  </si>
  <si>
    <t>документы предоставляются в Управление по мере необходимости (по данным 2023 года 12 раз)</t>
  </si>
  <si>
    <t>Пакет документов может предоставить 6 хозяйствующий субъект(2 КФХ+4 ИП)(В соответствии с выпиской из рееста СМП)</t>
  </si>
  <si>
    <r>
      <t xml:space="preserve"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
</t>
    </r>
    <r>
      <rPr>
        <b/>
        <u/>
        <sz val="12"/>
        <color theme="1"/>
        <rFont val="Times New Roman"/>
        <family val="1"/>
        <charset val="204"/>
      </rPr>
      <t>68 196,35 руб. (12 раз в год), в т.ч. 947,17 руб. на одного заявителя (12 раз в год).</t>
    </r>
  </si>
  <si>
    <r>
      <t>Наименование информационного требования (из текста проекта (действующего) мнпа): пункт 2.4</t>
    </r>
    <r>
      <rPr>
        <sz val="11"/>
        <color theme="1"/>
        <rFont val="Times New Roman"/>
        <family val="1"/>
        <charset val="204"/>
      </rPr>
      <t xml:space="preserve"> постановления администрации города Пыть-Яха «Об утверждении порядка расчета и предоставления субсидий на поддержку животноводства» (далее - Проект постановления): "</t>
    </r>
    <r>
      <rPr>
        <i/>
        <sz val="11"/>
        <color theme="1"/>
        <rFont val="Times New Roman"/>
        <family val="1"/>
        <charset val="204"/>
      </rPr>
      <t>Для получения субсидии Получатели представляют в Уполномоченный орган - заявление о предоставлении субсидии по форме, установленной приложением" из п.2.4 раздела 2 Проекта постановления.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</si>
</sst>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49" fontId="3" fillId="0" borderId="16" xfId="0" applyNumberFormat="1" applyFont="1" applyBorder="1" applyAlignment="1">
      <alignment vertical="top" wrapText="1"/>
    </xf>
    <xf numFmtId="0" fontId="3" fillId="0" borderId="11" xfId="0" applyFont="1" applyBorder="1" applyAlignment="1"/>
    <xf numFmtId="49" fontId="3" fillId="0" borderId="16" xfId="0" applyNumberFormat="1" applyFont="1" applyBorder="1" applyAlignment="1">
      <alignment vertical="top"/>
    </xf>
    <xf numFmtId="49" fontId="3" fillId="0" borderId="11" xfId="0" applyNumberFormat="1" applyFont="1" applyBorder="1" applyAlignment="1">
      <alignment vertical="top"/>
    </xf>
    <xf numFmtId="0" fontId="14" fillId="0" borderId="26" xfId="0" applyFont="1" applyBorder="1"/>
    <xf numFmtId="0" fontId="7" fillId="0" borderId="29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49" fontId="3" fillId="0" borderId="41" xfId="0" applyNumberFormat="1" applyFont="1" applyBorder="1" applyAlignment="1">
      <alignment vertical="top" wrapText="1"/>
    </xf>
    <xf numFmtId="49" fontId="3" fillId="0" borderId="44" xfId="0" applyNumberFormat="1" applyFont="1" applyBorder="1" applyAlignment="1">
      <alignment vertical="top" wrapText="1"/>
    </xf>
    <xf numFmtId="0" fontId="14" fillId="0" borderId="46" xfId="0" applyFont="1" applyBorder="1"/>
    <xf numFmtId="0" fontId="14" fillId="0" borderId="49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2" fontId="2" fillId="0" borderId="0" xfId="0" applyNumberFormat="1" applyFont="1"/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" fontId="11" fillId="0" borderId="20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wrapText="1"/>
    </xf>
    <xf numFmtId="0" fontId="9" fillId="0" borderId="19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Fill="1" applyBorder="1"/>
    <xf numFmtId="0" fontId="2" fillId="0" borderId="22" xfId="0" applyFont="1" applyFill="1" applyBorder="1" applyAlignment="1"/>
    <xf numFmtId="0" fontId="2" fillId="0" borderId="0" xfId="0" applyFont="1" applyFill="1" applyBorder="1" applyAlignment="1"/>
    <xf numFmtId="0" fontId="2" fillId="0" borderId="19" xfId="0" applyFont="1" applyFill="1" applyBorder="1" applyAlignment="1"/>
    <xf numFmtId="0" fontId="13" fillId="0" borderId="19" xfId="0" applyFont="1" applyFill="1" applyBorder="1" applyAlignment="1">
      <alignment horizontal="center" wrapText="1"/>
    </xf>
    <xf numFmtId="0" fontId="2" fillId="0" borderId="19" xfId="0" applyFont="1" applyFill="1" applyBorder="1"/>
    <xf numFmtId="0" fontId="2" fillId="0" borderId="18" xfId="0" applyFont="1" applyFill="1" applyBorder="1"/>
    <xf numFmtId="0" fontId="11" fillId="0" borderId="23" xfId="0" applyFont="1" applyFill="1" applyBorder="1" applyAlignment="1">
      <alignment horizontal="center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top" wrapText="1"/>
    </xf>
    <xf numFmtId="0" fontId="2" fillId="0" borderId="13" xfId="0" applyFont="1" applyFill="1" applyBorder="1"/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13" fillId="0" borderId="27" xfId="0" applyFont="1" applyFill="1" applyBorder="1"/>
    <xf numFmtId="2" fontId="11" fillId="0" borderId="20" xfId="0" applyNumberFormat="1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vertical="top" wrapText="1"/>
    </xf>
    <xf numFmtId="0" fontId="2" fillId="0" borderId="38" xfId="0" applyFont="1" applyFill="1" applyBorder="1"/>
    <xf numFmtId="0" fontId="11" fillId="0" borderId="39" xfId="0" applyFont="1" applyFill="1" applyBorder="1" applyAlignment="1">
      <alignment horizontal="center" vertical="center" wrapText="1"/>
    </xf>
    <xf numFmtId="2" fontId="11" fillId="0" borderId="40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42" xfId="0" applyFont="1" applyFill="1" applyBorder="1" applyAlignment="1">
      <alignment horizontal="left" vertical="top" wrapText="1"/>
    </xf>
    <xf numFmtId="0" fontId="2" fillId="0" borderId="43" xfId="0" applyFont="1" applyFill="1" applyBorder="1"/>
    <xf numFmtId="0" fontId="11" fillId="0" borderId="43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wrapText="1"/>
    </xf>
    <xf numFmtId="0" fontId="2" fillId="0" borderId="0" xfId="0" applyFont="1" applyFill="1" applyBorder="1"/>
    <xf numFmtId="0" fontId="11" fillId="0" borderId="45" xfId="0" applyFont="1" applyFill="1" applyBorder="1" applyAlignment="1">
      <alignment horizontal="center" vertical="center" wrapText="1"/>
    </xf>
    <xf numFmtId="2" fontId="11" fillId="0" borderId="45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/>
    <xf numFmtId="0" fontId="2" fillId="0" borderId="23" xfId="0" applyFont="1" applyFill="1" applyBorder="1"/>
    <xf numFmtId="0" fontId="13" fillId="0" borderId="19" xfId="0" applyFont="1" applyFill="1" applyBorder="1"/>
    <xf numFmtId="0" fontId="13" fillId="0" borderId="48" xfId="0" applyFont="1" applyFill="1" applyBorder="1"/>
    <xf numFmtId="2" fontId="11" fillId="0" borderId="24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/>
    <xf numFmtId="0" fontId="7" fillId="0" borderId="50" xfId="0" applyFont="1" applyFill="1" applyBorder="1" applyAlignment="1">
      <alignment vertical="center"/>
    </xf>
    <xf numFmtId="0" fontId="2" fillId="0" borderId="8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4" fontId="11" fillId="0" borderId="59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7" fillId="0" borderId="7" xfId="0" applyFont="1" applyFill="1" applyBorder="1" applyAlignment="1">
      <alignment vertical="center"/>
    </xf>
    <xf numFmtId="0" fontId="2" fillId="0" borderId="31" xfId="0" applyFont="1" applyFill="1" applyBorder="1"/>
    <xf numFmtId="0" fontId="16" fillId="0" borderId="59" xfId="0" applyFont="1" applyFill="1" applyBorder="1" applyAlignment="1">
      <alignment horizontal="center" vertical="center" wrapText="1"/>
    </xf>
    <xf numFmtId="0" fontId="2" fillId="0" borderId="53" xfId="0" applyFont="1" applyFill="1" applyBorder="1"/>
    <xf numFmtId="0" fontId="2" fillId="0" borderId="30" xfId="0" applyFont="1" applyFill="1" applyBorder="1"/>
    <xf numFmtId="0" fontId="12" fillId="0" borderId="54" xfId="0" applyFont="1" applyFill="1" applyBorder="1" applyAlignment="1">
      <alignment wrapText="1"/>
    </xf>
    <xf numFmtId="0" fontId="2" fillId="0" borderId="56" xfId="0" applyFont="1" applyFill="1" applyBorder="1"/>
    <xf numFmtId="0" fontId="2" fillId="0" borderId="57" xfId="0" applyFont="1" applyFill="1" applyBorder="1"/>
    <xf numFmtId="0" fontId="2" fillId="0" borderId="58" xfId="0" applyFont="1" applyFill="1" applyBorder="1"/>
    <xf numFmtId="0" fontId="3" fillId="0" borderId="0" xfId="0" applyFont="1" applyAlignment="1">
      <alignment horizontal="left" wrapText="1"/>
    </xf>
    <xf numFmtId="0" fontId="15" fillId="0" borderId="35" xfId="0" applyFont="1" applyFill="1" applyBorder="1" applyAlignment="1">
      <alignment horizontal="left" vertical="top" wrapText="1"/>
    </xf>
    <xf numFmtId="0" fontId="15" fillId="0" borderId="36" xfId="0" applyFont="1" applyFill="1" applyBorder="1" applyAlignment="1">
      <alignment horizontal="left" vertical="top" wrapText="1"/>
    </xf>
    <xf numFmtId="0" fontId="15" fillId="0" borderId="37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26"/>
  <sheetViews>
    <sheetView tabSelected="1" view="pageBreakPreview" topLeftCell="A4" zoomScale="130" zoomScaleNormal="100" zoomScaleSheetLayoutView="130" workbookViewId="0">
      <selection activeCell="I10" sqref="I10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92" t="s">
        <v>35</v>
      </c>
      <c r="B1" s="92"/>
      <c r="C1" s="92"/>
      <c r="D1" s="92"/>
      <c r="E1" s="92"/>
      <c r="F1" s="92"/>
      <c r="G1" s="92"/>
      <c r="H1" s="92"/>
      <c r="I1" s="92"/>
    </row>
    <row r="2" spans="1:9" ht="81" customHeight="1" x14ac:dyDescent="0.3">
      <c r="A2" s="93" t="s">
        <v>0</v>
      </c>
      <c r="B2" s="93"/>
      <c r="C2" s="93"/>
      <c r="D2" s="93"/>
      <c r="E2" s="93"/>
      <c r="F2" s="93"/>
      <c r="G2" s="93"/>
      <c r="H2" s="93"/>
      <c r="I2" s="93"/>
    </row>
    <row r="3" spans="1:9" ht="68.25" customHeight="1" x14ac:dyDescent="0.3">
      <c r="A3" s="94" t="s">
        <v>38</v>
      </c>
      <c r="B3" s="94"/>
      <c r="C3" s="94"/>
      <c r="D3" s="94"/>
      <c r="E3" s="94"/>
      <c r="F3" s="94"/>
      <c r="G3" s="94"/>
      <c r="H3" s="94"/>
      <c r="I3" s="94"/>
    </row>
    <row r="4" spans="1:9" x14ac:dyDescent="0.3">
      <c r="A4" s="2" t="s">
        <v>36</v>
      </c>
    </row>
    <row r="5" spans="1:9" ht="19.5" thickBot="1" x14ac:dyDescent="0.35">
      <c r="A5" s="95" t="s">
        <v>1</v>
      </c>
      <c r="B5" s="95"/>
      <c r="C5" s="95"/>
      <c r="D5" s="95"/>
      <c r="E5" s="95"/>
      <c r="F5" s="95"/>
      <c r="G5" s="95"/>
      <c r="H5" s="95"/>
      <c r="I5" s="95"/>
    </row>
    <row r="6" spans="1:9" ht="30.75" x14ac:dyDescent="0.3">
      <c r="A6" s="3" t="s">
        <v>2</v>
      </c>
      <c r="B6" s="96" t="s">
        <v>3</v>
      </c>
      <c r="C6" s="97"/>
      <c r="D6" s="97"/>
      <c r="E6" s="97"/>
      <c r="F6" s="97"/>
      <c r="G6" s="97"/>
      <c r="H6" s="98"/>
      <c r="I6" s="4" t="s">
        <v>4</v>
      </c>
    </row>
    <row r="7" spans="1:9" ht="81" customHeight="1" x14ac:dyDescent="0.3">
      <c r="A7" s="5" t="s">
        <v>5</v>
      </c>
      <c r="B7" s="99" t="s">
        <v>47</v>
      </c>
      <c r="C7" s="100"/>
      <c r="D7" s="100"/>
      <c r="E7" s="100"/>
      <c r="F7" s="100"/>
      <c r="G7" s="100"/>
      <c r="H7" s="100"/>
      <c r="I7" s="101"/>
    </row>
    <row r="8" spans="1:9" ht="39" customHeight="1" x14ac:dyDescent="0.3">
      <c r="A8" s="6" t="s">
        <v>6</v>
      </c>
      <c r="B8" s="99" t="s">
        <v>37</v>
      </c>
      <c r="C8" s="100"/>
      <c r="D8" s="100"/>
      <c r="E8" s="100"/>
      <c r="F8" s="100"/>
      <c r="G8" s="100"/>
      <c r="H8" s="100"/>
      <c r="I8" s="101"/>
    </row>
    <row r="9" spans="1:9" ht="40.5" customHeight="1" x14ac:dyDescent="0.3">
      <c r="A9" s="7" t="s">
        <v>7</v>
      </c>
      <c r="B9" s="23" t="s">
        <v>8</v>
      </c>
      <c r="C9" s="24"/>
      <c r="D9" s="25"/>
      <c r="E9" s="25"/>
      <c r="F9" s="25"/>
      <c r="G9" s="26"/>
      <c r="H9" s="27">
        <v>73709</v>
      </c>
      <c r="I9" s="28" t="s">
        <v>40</v>
      </c>
    </row>
    <row r="10" spans="1:9" ht="18" customHeight="1" x14ac:dyDescent="0.3">
      <c r="A10" s="8" t="s">
        <v>9</v>
      </c>
      <c r="B10" s="102" t="s">
        <v>10</v>
      </c>
      <c r="C10" s="103"/>
      <c r="D10" s="29"/>
      <c r="E10" s="30"/>
      <c r="F10" s="29"/>
      <c r="G10" s="31">
        <v>0.30199999999999999</v>
      </c>
      <c r="H10" s="27">
        <f>H9*G10</f>
        <v>22260.117999999999</v>
      </c>
      <c r="I10" s="32"/>
    </row>
    <row r="11" spans="1:9" x14ac:dyDescent="0.3">
      <c r="A11" s="9" t="s">
        <v>11</v>
      </c>
      <c r="B11" s="33"/>
      <c r="C11" s="34"/>
      <c r="D11" s="35"/>
      <c r="E11" s="34"/>
      <c r="F11" s="35"/>
      <c r="G11" s="36"/>
      <c r="H11" s="27">
        <f>H9+H10</f>
        <v>95969.118000000002</v>
      </c>
      <c r="I11" s="32"/>
    </row>
    <row r="12" spans="1:9" ht="29.25" customHeight="1" x14ac:dyDescent="0.3">
      <c r="A12" s="10" t="s">
        <v>12</v>
      </c>
      <c r="B12" s="102" t="s">
        <v>13</v>
      </c>
      <c r="C12" s="103"/>
      <c r="D12" s="37"/>
      <c r="E12" s="38"/>
      <c r="F12" s="37"/>
      <c r="G12" s="39">
        <v>2024</v>
      </c>
      <c r="H12" s="40">
        <v>164.9</v>
      </c>
      <c r="I12" s="41" t="s">
        <v>41</v>
      </c>
    </row>
    <row r="13" spans="1:9" ht="17.25" customHeight="1" x14ac:dyDescent="0.3">
      <c r="A13" s="11" t="s">
        <v>14</v>
      </c>
      <c r="B13" s="102" t="s">
        <v>15</v>
      </c>
      <c r="C13" s="103"/>
      <c r="D13" s="103"/>
      <c r="E13" s="42"/>
      <c r="F13" s="37"/>
      <c r="G13" s="43"/>
      <c r="H13" s="44">
        <v>1</v>
      </c>
      <c r="I13" s="45"/>
    </row>
    <row r="14" spans="1:9" x14ac:dyDescent="0.3">
      <c r="A14" s="12" t="s">
        <v>16</v>
      </c>
      <c r="B14" s="46"/>
      <c r="C14" s="46"/>
      <c r="D14" s="46"/>
      <c r="E14" s="46"/>
      <c r="F14" s="47"/>
      <c r="G14" s="48"/>
      <c r="H14" s="49">
        <f>H11/H12*H13</f>
        <v>581.9837355973317</v>
      </c>
      <c r="I14" s="45"/>
    </row>
    <row r="15" spans="1:9" x14ac:dyDescent="0.3">
      <c r="A15" s="13" t="s">
        <v>17</v>
      </c>
      <c r="B15" s="104" t="s">
        <v>18</v>
      </c>
      <c r="C15" s="105"/>
      <c r="D15" s="105"/>
      <c r="E15" s="105"/>
      <c r="F15" s="105"/>
      <c r="G15" s="105"/>
      <c r="H15" s="106"/>
      <c r="I15" s="50"/>
    </row>
    <row r="16" spans="1:9" ht="42" customHeight="1" x14ac:dyDescent="0.3">
      <c r="A16" s="14" t="s">
        <v>19</v>
      </c>
      <c r="B16" s="89" t="s">
        <v>20</v>
      </c>
      <c r="C16" s="90"/>
      <c r="D16" s="91"/>
      <c r="E16" s="51"/>
      <c r="F16" s="52"/>
      <c r="G16" s="52"/>
      <c r="H16" s="53">
        <f>H17+H18</f>
        <v>301.18775000000005</v>
      </c>
      <c r="I16" s="41" t="s">
        <v>21</v>
      </c>
    </row>
    <row r="17" spans="1:9" ht="44.25" customHeight="1" x14ac:dyDescent="0.3">
      <c r="A17" s="15" t="s">
        <v>22</v>
      </c>
      <c r="B17" s="54" t="s">
        <v>23</v>
      </c>
      <c r="C17" s="55"/>
      <c r="D17" s="56"/>
      <c r="E17" s="57"/>
      <c r="F17" s="58">
        <v>94</v>
      </c>
      <c r="G17" s="59">
        <v>368</v>
      </c>
      <c r="H17" s="49">
        <f>(G17/500)*F17</f>
        <v>69.183999999999997</v>
      </c>
      <c r="I17" s="60" t="s">
        <v>42</v>
      </c>
    </row>
    <row r="18" spans="1:9" ht="39" customHeight="1" x14ac:dyDescent="0.3">
      <c r="A18" s="16" t="s">
        <v>24</v>
      </c>
      <c r="B18" s="54" t="s">
        <v>25</v>
      </c>
      <c r="C18" s="55"/>
      <c r="D18" s="56"/>
      <c r="E18" s="61"/>
      <c r="F18" s="62">
        <v>94</v>
      </c>
      <c r="G18" s="63">
        <v>3949</v>
      </c>
      <c r="H18" s="64">
        <f>(G18/1600)*F18</f>
        <v>232.00375000000003</v>
      </c>
      <c r="I18" s="60" t="s">
        <v>43</v>
      </c>
    </row>
    <row r="19" spans="1:9" x14ac:dyDescent="0.3">
      <c r="A19" s="17" t="s">
        <v>26</v>
      </c>
      <c r="B19" s="65"/>
      <c r="C19" s="66"/>
      <c r="D19" s="47"/>
      <c r="E19" s="47"/>
      <c r="F19" s="67"/>
      <c r="G19" s="68"/>
      <c r="H19" s="69">
        <f>H16</f>
        <v>301.18775000000005</v>
      </c>
      <c r="I19" s="70"/>
    </row>
    <row r="20" spans="1:9" ht="38.25" customHeight="1" x14ac:dyDescent="0.3">
      <c r="A20" s="18" t="s">
        <v>27</v>
      </c>
      <c r="B20" s="71" t="s">
        <v>28</v>
      </c>
      <c r="C20" s="72"/>
      <c r="D20" s="72"/>
      <c r="E20" s="72"/>
      <c r="F20" s="73">
        <v>2</v>
      </c>
      <c r="G20" s="74">
        <v>32</v>
      </c>
      <c r="H20" s="75">
        <f>F20*G20</f>
        <v>64</v>
      </c>
      <c r="I20" s="76" t="s">
        <v>39</v>
      </c>
    </row>
    <row r="21" spans="1:9" ht="21.75" customHeight="1" x14ac:dyDescent="0.3">
      <c r="A21" s="19" t="s">
        <v>29</v>
      </c>
      <c r="B21" s="72"/>
      <c r="C21" s="61"/>
      <c r="D21" s="72"/>
      <c r="E21" s="61"/>
      <c r="F21" s="61"/>
      <c r="G21" s="61"/>
      <c r="H21" s="77">
        <f>H14+H19+H20</f>
        <v>947.17148559733175</v>
      </c>
      <c r="I21" s="78"/>
    </row>
    <row r="22" spans="1:9" ht="21" customHeight="1" x14ac:dyDescent="0.3">
      <c r="A22" s="20" t="s">
        <v>30</v>
      </c>
      <c r="B22" s="79" t="s">
        <v>31</v>
      </c>
      <c r="C22" s="80"/>
      <c r="D22" s="61"/>
      <c r="E22" s="80"/>
      <c r="F22" s="72"/>
      <c r="G22" s="80"/>
      <c r="H22" s="81">
        <v>12</v>
      </c>
      <c r="I22" s="76" t="s">
        <v>44</v>
      </c>
    </row>
    <row r="23" spans="1:9" ht="33" customHeight="1" x14ac:dyDescent="0.3">
      <c r="A23" s="20" t="s">
        <v>32</v>
      </c>
      <c r="B23" s="79" t="s">
        <v>33</v>
      </c>
      <c r="C23" s="72"/>
      <c r="D23" s="82"/>
      <c r="E23" s="83"/>
      <c r="F23" s="61"/>
      <c r="G23" s="72"/>
      <c r="H23" s="81">
        <v>6</v>
      </c>
      <c r="I23" s="84" t="s">
        <v>45</v>
      </c>
    </row>
    <row r="24" spans="1:9" ht="28.5" customHeight="1" thickBot="1" x14ac:dyDescent="0.35">
      <c r="A24" s="21" t="s">
        <v>34</v>
      </c>
      <c r="B24" s="85"/>
      <c r="C24" s="85"/>
      <c r="D24" s="85"/>
      <c r="E24" s="86"/>
      <c r="F24" s="86"/>
      <c r="G24" s="85"/>
      <c r="H24" s="77">
        <f>H21*H22*H23</f>
        <v>68196.346963007876</v>
      </c>
      <c r="I24" s="87"/>
    </row>
    <row r="25" spans="1:9" ht="54" customHeight="1" x14ac:dyDescent="0.3">
      <c r="A25" s="88" t="s">
        <v>46</v>
      </c>
      <c r="B25" s="88"/>
      <c r="C25" s="88"/>
      <c r="D25" s="88"/>
      <c r="E25" s="88"/>
      <c r="F25" s="88"/>
      <c r="G25" s="88"/>
      <c r="H25" s="88"/>
      <c r="I25" s="88"/>
    </row>
    <row r="26" spans="1:9" x14ac:dyDescent="0.3">
      <c r="C26" s="22"/>
    </row>
  </sheetData>
  <mergeCells count="13">
    <mergeCell ref="A25:I25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Маргарита Васнева</cp:lastModifiedBy>
  <cp:lastPrinted>2020-08-07T16:08:46Z</cp:lastPrinted>
  <dcterms:created xsi:type="dcterms:W3CDTF">2017-09-26T07:45:13Z</dcterms:created>
  <dcterms:modified xsi:type="dcterms:W3CDTF">2024-12-04T09:43:41Z</dcterms:modified>
</cp:coreProperties>
</file>