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shkinaKA\Desktop\"/>
    </mc:Choice>
  </mc:AlternateContent>
  <bookViews>
    <workbookView xWindow="0" yWindow="0" windowWidth="28800" windowHeight="12435"/>
  </bookViews>
  <sheets>
    <sheet name="Пример зап.формы" sheetId="1" r:id="rId1"/>
  </sheets>
  <definedNames>
    <definedName name="_xlnm.Print_Area" localSheetId="0">'Пример зап.формы'!$A$1:$I$46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6" i="1" s="1"/>
  <c r="H18" i="1" s="1"/>
  <c r="H19" i="1" s="1"/>
  <c r="H22" i="1" s="1"/>
  <c r="I22" i="1" s="1"/>
  <c r="H12" i="1" l="1"/>
  <c r="H39" i="1" l="1"/>
  <c r="H37" i="1"/>
  <c r="H36" i="1"/>
  <c r="H31" i="1"/>
  <c r="H29" i="1"/>
  <c r="H30" i="1" s="1"/>
  <c r="H10" i="1"/>
  <c r="H11" i="1" s="1"/>
  <c r="H14" i="1" s="1"/>
  <c r="H33" i="1" l="1"/>
  <c r="H35" i="1"/>
  <c r="H38" i="1" s="1"/>
  <c r="H40" i="1" l="1"/>
  <c r="H43" i="1" s="1"/>
</calcChain>
</file>

<file path=xl/sharedStrings.xml><?xml version="1.0" encoding="utf-8"?>
<sst xmlns="http://schemas.openxmlformats.org/spreadsheetml/2006/main" count="85" uniqueCount="59">
  <si>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</si>
  <si>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</si>
  <si>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</si>
  <si>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</si>
  <si>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</si>
  <si>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</si>
  <si>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</si>
  <si>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</si>
  <si>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</si>
  <si>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</si>
  <si>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</si>
  <si>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</si>
  <si>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</si>
  <si>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</si>
  <si>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</si>
  <si>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</si>
  <si>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</si>
  <si>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</si>
  <si>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</si>
  <si>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</si>
  <si>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</si>
  <si>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</si>
  <si>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</si>
  <si>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</si>
  <si>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</si>
  <si>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</si>
  <si>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</si>
  <si>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</si>
  <si>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</si>
  <si>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</si>
  <si>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</si>
  <si>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</si>
  <si>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</si>
  <si>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</si>
  <si>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</si>
  <si>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</si>
  <si>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</si>
  <si>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</si>
  <si>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</si>
  <si>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</si>
  <si>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</si>
  <si>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</si>
  <si>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</si>
  <si>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</si>
  <si>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</si>
  <si>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</si>
  <si>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</si>
  <si>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r>
      <t xml:space="preserve">Определение затрат рабочего времени: </t>
    </r>
    <r>
      <rPr>
        <sz val="11"/>
        <rFont val="Times New Roman"/>
        <family val="1"/>
        <charset val="204"/>
      </rPr>
      <t xml:space="preserve">выгрузка на сайт Цифровой платформы (https://мсп.рф/) и ГИС «Югра Открытая» (https://lk.ugraopen.admhmao.ru/) документов, предусмотренных настоящим Порядком. </t>
    </r>
  </si>
  <si>
    <t xml:space="preserve">Настоящий расчет выполнен в  соответствии с 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</si>
  <si>
    <r>
      <t xml:space="preserve">Наименование информационного требования (из текста проекта </t>
    </r>
    <r>
      <rPr>
        <b/>
        <u/>
        <sz val="11"/>
        <rFont val="Times New Roman"/>
        <family val="1"/>
        <charset val="204"/>
      </rPr>
      <t>(действующего</t>
    </r>
    <r>
      <rPr>
        <b/>
        <sz val="11"/>
        <rFont val="Times New Roman"/>
        <family val="1"/>
        <charset val="204"/>
      </rPr>
      <t xml:space="preserve">) мнпа): </t>
    </r>
    <r>
      <rPr>
        <sz val="11"/>
        <rFont val="Times New Roman"/>
        <family val="1"/>
        <charset val="204"/>
      </rPr>
      <t xml:space="preserve">пункт 2.5. настоящего Порядка </t>
    </r>
  </si>
  <si>
    <r>
      <t>Стандартные издержки субъектов предпринимательской деятельности, возникающие в связи с планируемым (</t>
    </r>
    <r>
      <rPr>
        <u/>
        <sz val="12"/>
        <rFont val="Times New Roman"/>
        <family val="1"/>
        <charset val="204"/>
      </rPr>
      <t>действующем</t>
    </r>
    <r>
      <rPr>
        <sz val="12"/>
        <rFont val="Times New Roman"/>
        <family val="1"/>
        <charset val="204"/>
      </rPr>
      <t>) исполнением требования проекта постановления администрации г.Пыть-Яха «Об утверждении порядка предоставления субсидий в целях возмещения затрат, понесенных организациями на выполнение работ по содержанию, обслуживанию и ремонту наружных источников водоснабжения, являющихся муниципальной собственностью».</t>
    </r>
  </si>
  <si>
    <t>Данные Федеральной службы государственной статистики https://72.rosstat.gov.ru/ (Номинальная начисленная среднемесячная заработная плата работников организаций за 2024 год по городу Пыть-Ях Ханты-Мансийского автономного округа – Югры)</t>
  </si>
  <si>
    <t>квалифицированная электронная подпись</t>
  </si>
  <si>
    <t>Стоимость сертификата квалифицированной электронной подписи 2 500,00 руб./12 месяцев</t>
  </si>
  <si>
    <t>расходные материалы на выполнение требования квалифицированная электронная подпись и т.п.:</t>
  </si>
  <si>
    <t>документы предоставляются в Управление 4 раза в год(1 раз в квартал)</t>
  </si>
  <si>
    <t>в соответствии с информацией из Единого реестра субъектов малого и среднего предпринимательства, включая субъекты, осуществляющие деятельность в социальной и креативной сфере и имеющие статус социального предприятия, на территории города Пыть-Яха</t>
  </si>
  <si>
    <r>
      <t xml:space="preserve">Итого сумма информационных издержек возникающие в связи с планируемым  исполнением требования постановления всех потенциальных заявителей в совокупности составляет:
</t>
    </r>
    <r>
      <rPr>
        <b/>
        <sz val="14"/>
        <color theme="1"/>
        <rFont val="Times New Roman"/>
        <family val="1"/>
        <charset val="204"/>
      </rPr>
      <t>2 916,6 руб. (4 раз в год), в т.ч. 729,15 руб. на одного заявителя (4 раз в год).</t>
    </r>
  </si>
  <si>
    <t>норма рабочего времени при 36-часовой рабочей недели (1774,4) в 2026 году - данные "Консультант плюс"/производственный календарь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</si>
</sst>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0" fillId="0" borderId="0" xfId="0" applyFont="1" applyFill="1" applyBorder="1" applyAlignment="1">
      <alignment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wrapText="1"/>
    </xf>
    <xf numFmtId="0" fontId="18" fillId="0" borderId="23" xfId="0" applyFont="1" applyFill="1" applyBorder="1" applyAlignment="1">
      <alignment horizontal="center" vertical="center" wrapText="1"/>
    </xf>
    <xf numFmtId="2" fontId="11" fillId="0" borderId="24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8" xfId="0" applyFont="1" applyFill="1" applyBorder="1"/>
    <xf numFmtId="0" fontId="2" fillId="0" borderId="53" xfId="0" applyFont="1" applyFill="1" applyBorder="1"/>
    <xf numFmtId="0" fontId="16" fillId="0" borderId="54" xfId="0" applyFont="1" applyFill="1" applyBorder="1" applyAlignment="1">
      <alignment horizontal="center" vertical="center" wrapText="1"/>
    </xf>
    <xf numFmtId="0" fontId="2" fillId="0" borderId="56" xfId="0" applyFont="1" applyFill="1" applyBorder="1"/>
    <xf numFmtId="0" fontId="2" fillId="0" borderId="60" xfId="0" applyFont="1" applyFill="1" applyBorder="1"/>
    <xf numFmtId="0" fontId="2" fillId="0" borderId="59" xfId="0" applyFont="1" applyFill="1" applyBorder="1"/>
    <xf numFmtId="164" fontId="2" fillId="2" borderId="62" xfId="0" applyNumberFormat="1" applyFont="1" applyFill="1" applyBorder="1" applyAlignment="1">
      <alignment horizontal="center"/>
    </xf>
    <xf numFmtId="4" fontId="11" fillId="0" borderId="20" xfId="0" applyNumberFormat="1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wrapText="1"/>
    </xf>
    <xf numFmtId="2" fontId="25" fillId="0" borderId="21" xfId="0" applyNumberFormat="1" applyFont="1" applyBorder="1"/>
    <xf numFmtId="0" fontId="25" fillId="0" borderId="9" xfId="0" applyFont="1" applyBorder="1"/>
    <xf numFmtId="0" fontId="25" fillId="0" borderId="33" xfId="0" applyFont="1" applyBorder="1" applyAlignment="1">
      <alignment vertical="top" wrapText="1"/>
    </xf>
    <xf numFmtId="0" fontId="24" fillId="0" borderId="21" xfId="0" applyFont="1" applyBorder="1" applyAlignment="1">
      <alignment vertical="top" wrapText="1"/>
    </xf>
    <xf numFmtId="0" fontId="24" fillId="0" borderId="9" xfId="0" applyFont="1" applyFill="1" applyBorder="1" applyAlignment="1">
      <alignment wrapText="1"/>
    </xf>
    <xf numFmtId="0" fontId="24" fillId="0" borderId="57" xfId="0" applyFont="1" applyFill="1" applyBorder="1" applyAlignment="1">
      <alignment wrapText="1"/>
    </xf>
    <xf numFmtId="4" fontId="17" fillId="0" borderId="61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2" fillId="0" borderId="47" xfId="0" applyFont="1" applyFill="1" applyBorder="1"/>
    <xf numFmtId="2" fontId="11" fillId="0" borderId="63" xfId="0" applyNumberFormat="1" applyFont="1" applyFill="1" applyBorder="1" applyAlignment="1">
      <alignment horizontal="center" vertical="center" wrapText="1"/>
    </xf>
    <xf numFmtId="0" fontId="25" fillId="0" borderId="63" xfId="0" applyFont="1" applyFill="1" applyBorder="1"/>
    <xf numFmtId="2" fontId="17" fillId="0" borderId="63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/>
    <xf numFmtId="0" fontId="14" fillId="0" borderId="8" xfId="0" applyFont="1" applyBorder="1" applyAlignment="1"/>
    <xf numFmtId="0" fontId="14" fillId="0" borderId="55" xfId="0" applyFont="1" applyBorder="1" applyAlignment="1"/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19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5" fillId="0" borderId="23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64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26" fillId="2" borderId="21" xfId="0" applyFont="1" applyFill="1" applyBorder="1" applyAlignment="1">
      <alignment vertical="top" wrapText="1"/>
    </xf>
    <xf numFmtId="0" fontId="11" fillId="2" borderId="45" xfId="0" applyFont="1" applyFill="1" applyBorder="1" applyAlignment="1">
      <alignment horizontal="center" vertical="center" wrapText="1"/>
    </xf>
    <xf numFmtId="4" fontId="11" fillId="2" borderId="45" xfId="0" applyNumberFormat="1" applyFont="1" applyFill="1" applyBorder="1" applyAlignment="1">
      <alignment horizontal="center" vertical="center" wrapText="1"/>
    </xf>
    <xf numFmtId="2" fontId="11" fillId="2" borderId="14" xfId="0" applyNumberFormat="1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6"/>
  <sheetViews>
    <sheetView tabSelected="1" topLeftCell="A15" zoomScale="130" zoomScaleNormal="130" zoomScaleSheetLayoutView="86" workbookViewId="0">
      <selection activeCell="O19" sqref="O19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3.85546875" style="1" customWidth="1"/>
    <col min="10" max="16384" width="9.140625" style="1"/>
  </cols>
  <sheetData>
    <row r="1" spans="1:9" ht="75" customHeight="1" x14ac:dyDescent="0.3">
      <c r="A1" s="129" t="s">
        <v>45</v>
      </c>
      <c r="B1" s="129"/>
      <c r="C1" s="129"/>
      <c r="D1" s="129"/>
      <c r="E1" s="129"/>
      <c r="F1" s="129"/>
      <c r="G1" s="129"/>
      <c r="H1" s="129"/>
      <c r="I1" s="129"/>
    </row>
    <row r="2" spans="1:9" ht="81" customHeight="1" x14ac:dyDescent="0.3">
      <c r="A2" s="130" t="s">
        <v>48</v>
      </c>
      <c r="B2" s="130"/>
      <c r="C2" s="130"/>
      <c r="D2" s="130"/>
      <c r="E2" s="130"/>
      <c r="F2" s="130"/>
      <c r="G2" s="130"/>
      <c r="H2" s="130"/>
      <c r="I2" s="130"/>
    </row>
    <row r="3" spans="1:9" ht="98.25" customHeight="1" x14ac:dyDescent="0.3">
      <c r="A3" s="131" t="s">
        <v>50</v>
      </c>
      <c r="B3" s="131"/>
      <c r="C3" s="131"/>
      <c r="D3" s="131"/>
      <c r="E3" s="131"/>
      <c r="F3" s="131"/>
      <c r="G3" s="131"/>
      <c r="H3" s="131"/>
      <c r="I3" s="131"/>
    </row>
    <row r="4" spans="1:9" x14ac:dyDescent="0.3">
      <c r="A4" s="2" t="s">
        <v>46</v>
      </c>
    </row>
    <row r="5" spans="1:9" ht="19.5" thickBot="1" x14ac:dyDescent="0.35">
      <c r="A5" s="132" t="s">
        <v>0</v>
      </c>
      <c r="B5" s="132"/>
      <c r="C5" s="132"/>
      <c r="D5" s="132"/>
      <c r="E5" s="132"/>
      <c r="F5" s="132"/>
      <c r="G5" s="132"/>
      <c r="H5" s="132"/>
      <c r="I5" s="132"/>
    </row>
    <row r="6" spans="1:9" ht="30.75" x14ac:dyDescent="0.3">
      <c r="A6" s="3" t="s">
        <v>1</v>
      </c>
      <c r="B6" s="133" t="s">
        <v>2</v>
      </c>
      <c r="C6" s="134"/>
      <c r="D6" s="134"/>
      <c r="E6" s="134"/>
      <c r="F6" s="134"/>
      <c r="G6" s="134"/>
      <c r="H6" s="135"/>
      <c r="I6" s="4" t="s">
        <v>3</v>
      </c>
    </row>
    <row r="7" spans="1:9" ht="34.5" customHeight="1" x14ac:dyDescent="0.3">
      <c r="A7" s="5" t="s">
        <v>4</v>
      </c>
      <c r="B7" s="136" t="s">
        <v>49</v>
      </c>
      <c r="C7" s="137"/>
      <c r="D7" s="137"/>
      <c r="E7" s="137"/>
      <c r="F7" s="137"/>
      <c r="G7" s="137"/>
      <c r="H7" s="137"/>
      <c r="I7" s="138"/>
    </row>
    <row r="8" spans="1:9" ht="36" customHeight="1" x14ac:dyDescent="0.3">
      <c r="A8" s="6" t="s">
        <v>5</v>
      </c>
      <c r="B8" s="136" t="s">
        <v>47</v>
      </c>
      <c r="C8" s="137"/>
      <c r="D8" s="137"/>
      <c r="E8" s="137"/>
      <c r="F8" s="137"/>
      <c r="G8" s="137"/>
      <c r="H8" s="137"/>
      <c r="I8" s="138"/>
    </row>
    <row r="9" spans="1:9" ht="72.75" customHeight="1" x14ac:dyDescent="0.3">
      <c r="A9" s="7" t="s">
        <v>6</v>
      </c>
      <c r="B9" s="8" t="s">
        <v>7</v>
      </c>
      <c r="C9" s="9"/>
      <c r="D9" s="10"/>
      <c r="E9" s="10"/>
      <c r="F9" s="10"/>
      <c r="G9" s="91"/>
      <c r="H9" s="115">
        <v>118280.6</v>
      </c>
      <c r="I9" s="107" t="s">
        <v>51</v>
      </c>
    </row>
    <row r="10" spans="1:9" ht="18" customHeight="1" x14ac:dyDescent="0.3">
      <c r="A10" s="14" t="s">
        <v>8</v>
      </c>
      <c r="B10" s="139" t="s">
        <v>9</v>
      </c>
      <c r="C10" s="140"/>
      <c r="D10" s="15"/>
      <c r="E10" s="16"/>
      <c r="F10" s="15"/>
      <c r="G10" s="92">
        <v>0.30199999999999999</v>
      </c>
      <c r="H10" s="106">
        <f>+H9*G10</f>
        <v>35720.741200000004</v>
      </c>
      <c r="I10" s="108"/>
    </row>
    <row r="11" spans="1:9" x14ac:dyDescent="0.3">
      <c r="A11" s="20" t="s">
        <v>10</v>
      </c>
      <c r="B11" s="21"/>
      <c r="C11" s="22"/>
      <c r="D11" s="23"/>
      <c r="E11" s="22"/>
      <c r="F11" s="23"/>
      <c r="G11" s="93"/>
      <c r="H11" s="106">
        <f>H9+H10</f>
        <v>154001.34120000002</v>
      </c>
      <c r="I11" s="108"/>
    </row>
    <row r="12" spans="1:9" ht="50.25" customHeight="1" x14ac:dyDescent="0.3">
      <c r="A12" s="25" t="s">
        <v>11</v>
      </c>
      <c r="B12" s="141" t="s">
        <v>12</v>
      </c>
      <c r="C12" s="142"/>
      <c r="D12" s="26"/>
      <c r="E12" s="27"/>
      <c r="F12" s="26"/>
      <c r="G12" s="94">
        <v>1774.4</v>
      </c>
      <c r="H12" s="95">
        <f>G12/12</f>
        <v>147.86666666666667</v>
      </c>
      <c r="I12" s="156" t="s">
        <v>58</v>
      </c>
    </row>
    <row r="13" spans="1:9" ht="17.25" customHeight="1" x14ac:dyDescent="0.3">
      <c r="A13" s="31" t="s">
        <v>14</v>
      </c>
      <c r="B13" s="141" t="s">
        <v>15</v>
      </c>
      <c r="C13" s="142"/>
      <c r="D13" s="142"/>
      <c r="E13" s="32"/>
      <c r="F13" s="26"/>
      <c r="G13" s="96"/>
      <c r="H13" s="97">
        <v>0.1</v>
      </c>
      <c r="I13" s="109"/>
    </row>
    <row r="14" spans="1:9" x14ac:dyDescent="0.3">
      <c r="A14" s="36" t="s">
        <v>16</v>
      </c>
      <c r="B14" s="37"/>
      <c r="C14" s="37"/>
      <c r="D14" s="37"/>
      <c r="E14" s="37"/>
      <c r="F14" s="38"/>
      <c r="G14" s="39"/>
      <c r="H14" s="18">
        <f>H11/H12*H13</f>
        <v>104.14878800721372</v>
      </c>
      <c r="I14" s="109"/>
    </row>
    <row r="15" spans="1:9" ht="57.75" customHeight="1" x14ac:dyDescent="0.3">
      <c r="A15" s="40" t="s">
        <v>17</v>
      </c>
      <c r="B15" s="143" t="s">
        <v>18</v>
      </c>
      <c r="C15" s="144"/>
      <c r="D15" s="144"/>
      <c r="E15" s="144"/>
      <c r="F15" s="144"/>
      <c r="G15" s="144"/>
      <c r="H15" s="145"/>
      <c r="I15" s="110"/>
    </row>
    <row r="16" spans="1:9" ht="42" customHeight="1" x14ac:dyDescent="0.3">
      <c r="A16" s="42" t="s">
        <v>19</v>
      </c>
      <c r="B16" s="126" t="s">
        <v>54</v>
      </c>
      <c r="C16" s="127"/>
      <c r="D16" s="128"/>
      <c r="E16" s="43"/>
      <c r="F16" s="44"/>
      <c r="G16" s="44"/>
      <c r="H16" s="45">
        <f>H17</f>
        <v>625</v>
      </c>
      <c r="I16" s="111" t="s">
        <v>21</v>
      </c>
    </row>
    <row r="17" spans="1:9" ht="27.75" customHeight="1" x14ac:dyDescent="0.3">
      <c r="A17" s="54" t="s">
        <v>22</v>
      </c>
      <c r="B17" s="146" t="s">
        <v>52</v>
      </c>
      <c r="C17" s="147"/>
      <c r="D17" s="148"/>
      <c r="E17" s="116"/>
      <c r="F17" s="157">
        <v>4</v>
      </c>
      <c r="G17" s="158">
        <v>2500</v>
      </c>
      <c r="H17" s="159">
        <f>G17/F17</f>
        <v>625</v>
      </c>
      <c r="I17" s="160" t="s">
        <v>53</v>
      </c>
    </row>
    <row r="18" spans="1:9" x14ac:dyDescent="0.3">
      <c r="A18" s="120" t="s">
        <v>27</v>
      </c>
      <c r="B18" s="121"/>
      <c r="C18" s="121"/>
      <c r="D18" s="121"/>
      <c r="E18" s="121"/>
      <c r="F18" s="121"/>
      <c r="G18" s="122"/>
      <c r="H18" s="117">
        <f>H16</f>
        <v>625</v>
      </c>
      <c r="I18" s="118"/>
    </row>
    <row r="19" spans="1:9" ht="21.75" customHeight="1" x14ac:dyDescent="0.3">
      <c r="A19" s="123" t="s">
        <v>31</v>
      </c>
      <c r="B19" s="124"/>
      <c r="C19" s="124"/>
      <c r="D19" s="124"/>
      <c r="E19" s="124"/>
      <c r="F19" s="124"/>
      <c r="G19" s="125"/>
      <c r="H19" s="119">
        <f>H14+H18</f>
        <v>729.14878800721374</v>
      </c>
      <c r="I19" s="118"/>
    </row>
    <row r="20" spans="1:9" ht="34.5" customHeight="1" x14ac:dyDescent="0.3">
      <c r="A20" s="74" t="s">
        <v>28</v>
      </c>
      <c r="B20" s="75" t="s">
        <v>33</v>
      </c>
      <c r="C20" s="76"/>
      <c r="D20" s="55"/>
      <c r="E20" s="76"/>
      <c r="F20" s="99"/>
      <c r="G20" s="100"/>
      <c r="H20" s="101">
        <v>4</v>
      </c>
      <c r="I20" s="112" t="s">
        <v>55</v>
      </c>
    </row>
    <row r="21" spans="1:9" ht="86.25" customHeight="1" x14ac:dyDescent="0.3">
      <c r="A21" s="74" t="s">
        <v>32</v>
      </c>
      <c r="B21" s="75" t="s">
        <v>35</v>
      </c>
      <c r="C21" s="67"/>
      <c r="D21" s="79"/>
      <c r="E21" s="80"/>
      <c r="F21" s="98"/>
      <c r="G21" s="102"/>
      <c r="H21" s="101">
        <v>66</v>
      </c>
      <c r="I21" s="113" t="s">
        <v>56</v>
      </c>
    </row>
    <row r="22" spans="1:9" ht="33.75" customHeight="1" thickBot="1" x14ac:dyDescent="0.35">
      <c r="A22" s="83" t="s">
        <v>36</v>
      </c>
      <c r="B22" s="84"/>
      <c r="C22" s="84"/>
      <c r="D22" s="84"/>
      <c r="E22" s="85"/>
      <c r="F22" s="103"/>
      <c r="G22" s="104"/>
      <c r="H22" s="114">
        <f>H19*H20*H21</f>
        <v>192495.28003390442</v>
      </c>
      <c r="I22" s="105">
        <f>H22/H21</f>
        <v>2916.595152028855</v>
      </c>
    </row>
    <row r="24" spans="1:9" ht="19.5" hidden="1" thickBot="1" x14ac:dyDescent="0.35">
      <c r="A24" s="132" t="s">
        <v>37</v>
      </c>
      <c r="B24" s="132"/>
      <c r="C24" s="132"/>
      <c r="D24" s="132"/>
      <c r="E24" s="132"/>
      <c r="F24" s="132"/>
      <c r="G24" s="132"/>
      <c r="H24" s="132"/>
      <c r="I24" s="132"/>
    </row>
    <row r="25" spans="1:9" ht="30.75" hidden="1" x14ac:dyDescent="0.3">
      <c r="A25" s="3" t="s">
        <v>1</v>
      </c>
      <c r="B25" s="133" t="s">
        <v>2</v>
      </c>
      <c r="C25" s="134"/>
      <c r="D25" s="134"/>
      <c r="E25" s="134"/>
      <c r="F25" s="134"/>
      <c r="G25" s="134"/>
      <c r="H25" s="135"/>
      <c r="I25" s="4" t="s">
        <v>3</v>
      </c>
    </row>
    <row r="26" spans="1:9" ht="45" hidden="1" customHeight="1" x14ac:dyDescent="0.3">
      <c r="A26" s="5" t="s">
        <v>4</v>
      </c>
      <c r="B26" s="150" t="s">
        <v>38</v>
      </c>
      <c r="C26" s="151"/>
      <c r="D26" s="151"/>
      <c r="E26" s="151"/>
      <c r="F26" s="151"/>
      <c r="G26" s="151"/>
      <c r="H26" s="151"/>
      <c r="I26" s="152"/>
    </row>
    <row r="27" spans="1:9" ht="39" hidden="1" customHeight="1" x14ac:dyDescent="0.3">
      <c r="A27" s="6" t="s">
        <v>5</v>
      </c>
      <c r="B27" s="153" t="s">
        <v>39</v>
      </c>
      <c r="C27" s="154"/>
      <c r="D27" s="154"/>
      <c r="E27" s="154"/>
      <c r="F27" s="154"/>
      <c r="G27" s="154"/>
      <c r="H27" s="154"/>
      <c r="I27" s="155"/>
    </row>
    <row r="28" spans="1:9" ht="37.5" hidden="1" customHeight="1" x14ac:dyDescent="0.3">
      <c r="A28" s="7" t="s">
        <v>6</v>
      </c>
      <c r="B28" s="8" t="s">
        <v>7</v>
      </c>
      <c r="C28" s="9"/>
      <c r="D28" s="10"/>
      <c r="E28" s="10"/>
      <c r="F28" s="10"/>
      <c r="G28" s="11"/>
      <c r="H28" s="12">
        <v>59387</v>
      </c>
      <c r="I28" s="13" t="s">
        <v>44</v>
      </c>
    </row>
    <row r="29" spans="1:9" ht="18.75" hidden="1" customHeight="1" x14ac:dyDescent="0.3">
      <c r="A29" s="14" t="s">
        <v>8</v>
      </c>
      <c r="B29" s="139" t="s">
        <v>9</v>
      </c>
      <c r="C29" s="140"/>
      <c r="D29" s="15"/>
      <c r="E29" s="16"/>
      <c r="F29" s="15"/>
      <c r="G29" s="17">
        <v>0.30199999999999999</v>
      </c>
      <c r="H29" s="18">
        <f>+H28*G29</f>
        <v>17934.874</v>
      </c>
      <c r="I29" s="19"/>
    </row>
    <row r="30" spans="1:9" hidden="1" x14ac:dyDescent="0.3">
      <c r="A30" s="20" t="s">
        <v>10</v>
      </c>
      <c r="B30" s="21"/>
      <c r="C30" s="22"/>
      <c r="D30" s="23"/>
      <c r="E30" s="22"/>
      <c r="F30" s="23"/>
      <c r="G30" s="24"/>
      <c r="H30" s="18">
        <f>H28+H29</f>
        <v>77321.873999999996</v>
      </c>
      <c r="I30" s="19"/>
    </row>
    <row r="31" spans="1:9" ht="29.25" hidden="1" customHeight="1" x14ac:dyDescent="0.3">
      <c r="A31" s="25" t="s">
        <v>11</v>
      </c>
      <c r="B31" s="141" t="s">
        <v>12</v>
      </c>
      <c r="C31" s="142"/>
      <c r="D31" s="26"/>
      <c r="E31" s="27"/>
      <c r="F31" s="26"/>
      <c r="G31" s="28">
        <v>1973</v>
      </c>
      <c r="H31" s="29">
        <f>G31/12</f>
        <v>164.41666666666666</v>
      </c>
      <c r="I31" s="53" t="s">
        <v>13</v>
      </c>
    </row>
    <row r="32" spans="1:9" hidden="1" x14ac:dyDescent="0.3">
      <c r="A32" s="31" t="s">
        <v>14</v>
      </c>
      <c r="B32" s="141" t="s">
        <v>15</v>
      </c>
      <c r="C32" s="142"/>
      <c r="D32" s="142"/>
      <c r="E32" s="32"/>
      <c r="F32" s="26"/>
      <c r="G32" s="33"/>
      <c r="H32" s="34">
        <v>5</v>
      </c>
      <c r="I32" s="35"/>
    </row>
    <row r="33" spans="1:9" hidden="1" x14ac:dyDescent="0.3">
      <c r="A33" s="36" t="s">
        <v>16</v>
      </c>
      <c r="B33" s="37"/>
      <c r="C33" s="37"/>
      <c r="D33" s="37"/>
      <c r="E33" s="37"/>
      <c r="F33" s="38"/>
      <c r="G33" s="39"/>
      <c r="H33" s="18">
        <f>H30/H31*H32</f>
        <v>2351.4001216421693</v>
      </c>
      <c r="I33" s="35"/>
    </row>
    <row r="34" spans="1:9" ht="18.75" hidden="1" customHeight="1" x14ac:dyDescent="0.3">
      <c r="A34" s="40" t="s">
        <v>17</v>
      </c>
      <c r="B34" s="143" t="s">
        <v>18</v>
      </c>
      <c r="C34" s="144"/>
      <c r="D34" s="144"/>
      <c r="E34" s="144"/>
      <c r="F34" s="144"/>
      <c r="G34" s="144"/>
      <c r="H34" s="145"/>
      <c r="I34" s="41"/>
    </row>
    <row r="35" spans="1:9" ht="30" hidden="1" customHeight="1" x14ac:dyDescent="0.3">
      <c r="A35" s="42" t="s">
        <v>19</v>
      </c>
      <c r="B35" s="126" t="s">
        <v>20</v>
      </c>
      <c r="C35" s="127"/>
      <c r="D35" s="128"/>
      <c r="E35" s="43"/>
      <c r="F35" s="44"/>
      <c r="G35" s="44"/>
      <c r="H35" s="45">
        <f>H36+H37</f>
        <v>160.5</v>
      </c>
      <c r="I35" s="53" t="s">
        <v>21</v>
      </c>
    </row>
    <row r="36" spans="1:9" hidden="1" x14ac:dyDescent="0.3">
      <c r="A36" s="46" t="s">
        <v>22</v>
      </c>
      <c r="B36" s="47" t="s">
        <v>23</v>
      </c>
      <c r="C36" s="48"/>
      <c r="D36" s="49"/>
      <c r="E36" s="50"/>
      <c r="F36" s="51">
        <v>100</v>
      </c>
      <c r="G36" s="52">
        <v>225</v>
      </c>
      <c r="H36" s="18">
        <f>G36/500*F36</f>
        <v>45</v>
      </c>
      <c r="I36" s="30" t="s">
        <v>40</v>
      </c>
    </row>
    <row r="37" spans="1:9" hidden="1" x14ac:dyDescent="0.3">
      <c r="A37" s="54" t="s">
        <v>24</v>
      </c>
      <c r="B37" s="47" t="s">
        <v>25</v>
      </c>
      <c r="C37" s="48"/>
      <c r="D37" s="49"/>
      <c r="E37" s="55"/>
      <c r="F37" s="56">
        <v>100</v>
      </c>
      <c r="G37" s="57">
        <v>9240</v>
      </c>
      <c r="H37" s="12">
        <f>G37/8000*F37</f>
        <v>115.5</v>
      </c>
      <c r="I37" s="30" t="s">
        <v>26</v>
      </c>
    </row>
    <row r="38" spans="1:9" hidden="1" x14ac:dyDescent="0.3">
      <c r="A38" s="59" t="s">
        <v>27</v>
      </c>
      <c r="B38" s="60"/>
      <c r="C38" s="61"/>
      <c r="D38" s="38"/>
      <c r="E38" s="38"/>
      <c r="F38" s="62"/>
      <c r="G38" s="63"/>
      <c r="H38" s="29">
        <f>H35</f>
        <v>160.5</v>
      </c>
      <c r="I38" s="64"/>
    </row>
    <row r="39" spans="1:9" ht="24.75" hidden="1" x14ac:dyDescent="0.3">
      <c r="A39" s="65" t="s">
        <v>28</v>
      </c>
      <c r="B39" s="66" t="s">
        <v>29</v>
      </c>
      <c r="C39" s="67"/>
      <c r="D39" s="67"/>
      <c r="E39" s="67"/>
      <c r="F39" s="68">
        <v>2</v>
      </c>
      <c r="G39" s="69">
        <v>92.48</v>
      </c>
      <c r="H39" s="70">
        <f>F39*G39</f>
        <v>184.96</v>
      </c>
      <c r="I39" s="88" t="s">
        <v>30</v>
      </c>
    </row>
    <row r="40" spans="1:9" hidden="1" x14ac:dyDescent="0.3">
      <c r="A40" s="72" t="s">
        <v>31</v>
      </c>
      <c r="B40" s="67"/>
      <c r="C40" s="55"/>
      <c r="D40" s="67"/>
      <c r="E40" s="55"/>
      <c r="F40" s="55"/>
      <c r="G40" s="55"/>
      <c r="H40" s="73">
        <f>H33+H38+H39</f>
        <v>2696.8601216421694</v>
      </c>
      <c r="I40" s="58"/>
    </row>
    <row r="41" spans="1:9" ht="21" hidden="1" customHeight="1" x14ac:dyDescent="0.3">
      <c r="A41" s="74" t="s">
        <v>32</v>
      </c>
      <c r="B41" s="75" t="s">
        <v>33</v>
      </c>
      <c r="C41" s="76"/>
      <c r="D41" s="55"/>
      <c r="E41" s="76"/>
      <c r="F41" s="67"/>
      <c r="G41" s="77"/>
      <c r="H41" s="78">
        <v>3</v>
      </c>
      <c r="I41" s="71" t="s">
        <v>41</v>
      </c>
    </row>
    <row r="42" spans="1:9" hidden="1" x14ac:dyDescent="0.3">
      <c r="A42" s="74" t="s">
        <v>34</v>
      </c>
      <c r="B42" s="75" t="s">
        <v>35</v>
      </c>
      <c r="C42" s="67"/>
      <c r="D42" s="79"/>
      <c r="E42" s="80"/>
      <c r="F42" s="55"/>
      <c r="G42" s="81"/>
      <c r="H42" s="78">
        <v>1</v>
      </c>
      <c r="I42" s="82" t="s">
        <v>42</v>
      </c>
    </row>
    <row r="43" spans="1:9" ht="19.5" hidden="1" thickBot="1" x14ac:dyDescent="0.35">
      <c r="A43" s="83" t="s">
        <v>43</v>
      </c>
      <c r="B43" s="84"/>
      <c r="C43" s="84"/>
      <c r="D43" s="89"/>
      <c r="E43" s="85"/>
      <c r="F43" s="85"/>
      <c r="G43" s="84"/>
      <c r="H43" s="86">
        <f>H40*H41*H42</f>
        <v>8090.5803649265081</v>
      </c>
      <c r="I43" s="87"/>
    </row>
    <row r="45" spans="1:9" ht="61.5" customHeight="1" x14ac:dyDescent="0.3">
      <c r="A45" s="149" t="s">
        <v>57</v>
      </c>
      <c r="B45" s="149"/>
      <c r="C45" s="149"/>
      <c r="D45" s="149"/>
      <c r="E45" s="149"/>
      <c r="F45" s="149"/>
      <c r="G45" s="149"/>
      <c r="H45" s="149"/>
      <c r="I45" s="149"/>
    </row>
    <row r="46" spans="1:9" x14ac:dyDescent="0.3">
      <c r="C46" s="90"/>
    </row>
  </sheetData>
  <mergeCells count="23">
    <mergeCell ref="B17:D17"/>
    <mergeCell ref="A45:I45"/>
    <mergeCell ref="A24:I24"/>
    <mergeCell ref="B25:H25"/>
    <mergeCell ref="B26:I26"/>
    <mergeCell ref="B27:I27"/>
    <mergeCell ref="B29:C29"/>
    <mergeCell ref="B31:C31"/>
    <mergeCell ref="B32:D32"/>
    <mergeCell ref="B34:H34"/>
    <mergeCell ref="B35:D35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зап.формы</vt:lpstr>
      <vt:lpstr>'Пример зап.формы'!Область_печати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Ксения Пешкина</cp:lastModifiedBy>
  <cp:lastPrinted>2021-09-03T05:25:34Z</cp:lastPrinted>
  <dcterms:created xsi:type="dcterms:W3CDTF">2017-09-26T07:45:13Z</dcterms:created>
  <dcterms:modified xsi:type="dcterms:W3CDTF">2026-01-19T10:00:06Z</dcterms:modified>
</cp:coreProperties>
</file>