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ellerev\Desktop\Настя ОРВ\"/>
    </mc:Choice>
  </mc:AlternateContent>
  <bookViews>
    <workbookView xWindow="0" yWindow="0" windowWidth="28800" windowHeight="12435" tabRatio="477"/>
  </bookViews>
  <sheets>
    <sheet name="лист" sheetId="1" r:id="rId1"/>
  </sheets>
  <definedNames>
    <definedName name="_xlnm.Print_Area" localSheetId="0">лист!$A$1:$I$25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" l="1"/>
  <c r="H18" i="1"/>
  <c r="H17" i="1" l="1"/>
  <c r="H10" i="1" l="1"/>
  <c r="H11" i="1" s="1"/>
  <c r="H14" i="1" s="1"/>
  <c r="H16" i="1" l="1"/>
  <c r="H19" i="1" s="1"/>
  <c r="H21" i="1" s="1"/>
  <c r="H24" i="1" s="1"/>
</calcChain>
</file>

<file path=xl/comments1.xml><?xml version="1.0" encoding="utf-8"?>
<comments xmlns="http://schemas.openxmlformats.org/spreadsheetml/2006/main">
  <authors>
    <author>Заболоцкая Юлия Валерьевна</author>
  </authors>
  <commentList>
    <comment ref="B7" authorId="0" shapeId="0">
      <text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sz val="9"/>
            <color indexed="81"/>
            <rFont val="Times New Roman"/>
            <family val="1"/>
            <charset val="204"/>
          </rPr>
          <t>Затраты на сбор, подготовку и предоставления органам власти информации(документов, сведений) в соответствии с требованиями проекта (действующего) мнпа, в том числе затраты на поддержание готовности предоставить необходимую информацию по запросу со стороны органов власти или их уполномоченных представителей.</t>
        </r>
      </text>
    </comment>
    <comment ref="H22" authorId="0" shapeId="0">
      <text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sz val="9"/>
            <color indexed="81"/>
            <rFont val="Times New Roman"/>
            <family val="1"/>
            <charset val="204"/>
          </rPr>
          <t>Количество выполнений информационных требований в год</t>
        </r>
      </text>
    </comment>
  </commentList>
</comments>
</file>

<file path=xl/sharedStrings.xml><?xml version="1.0" encoding="utf-8"?>
<sst xmlns="http://schemas.openxmlformats.org/spreadsheetml/2006/main" count="48" uniqueCount="48">
  <si>
    <r>
      <t xml:space="preserve">   Настоящий расчет выполнен в  соответствии с </t>
    </r>
    <r>
      <rPr>
        <u/>
        <sz val="12"/>
        <color theme="1"/>
        <rFont val="Times New Roman"/>
        <family val="1"/>
        <charset val="204"/>
      </rPr>
      <t xml:space="preserve">Методикой оценки стандартных издержек субъектов предпринимательский и инвестиционной деятельности , возникающих в связи с использованием требований регулирования утвержденной приказом Департамента экономического развития Ханты-мансийского автономного округа – Югры от 30.09.2013 № 155  </t>
    </r>
  </si>
  <si>
    <t>I. Расчет информационных издержек №1</t>
  </si>
  <si>
    <t>№ п/п</t>
  </si>
  <si>
    <t>Наименование статьи затрат</t>
  </si>
  <si>
    <t>Примечание</t>
  </si>
  <si>
    <t xml:space="preserve">1. </t>
  </si>
  <si>
    <t xml:space="preserve">2. </t>
  </si>
  <si>
    <t>2.1</t>
  </si>
  <si>
    <t>Заработная плата в месяц, руб.</t>
  </si>
  <si>
    <t>2.2</t>
  </si>
  <si>
    <t>Отчисления на социальные нужды, руб.</t>
  </si>
  <si>
    <t>Итого затрат по з.п.:</t>
  </si>
  <si>
    <t>2.3</t>
  </si>
  <si>
    <t>Фонд рабочего времени в месяц, час.</t>
  </si>
  <si>
    <t>2.4</t>
  </si>
  <si>
    <t>Норма времени на выполнение работы, час.</t>
  </si>
  <si>
    <t>Итого человеко/час., руб.</t>
  </si>
  <si>
    <t xml:space="preserve">3. </t>
  </si>
  <si>
    <t>Определение стоимости приобретений:</t>
  </si>
  <si>
    <t>3.1</t>
  </si>
  <si>
    <t>расходные материалы на выполнение требования (канцелярские принадлежности, бумага, картридж (тонер) и т.п.:</t>
  </si>
  <si>
    <t>Стоимость расходных материалов определены на основании данных размещенных в сети Интернет (www.komus.ru)</t>
  </si>
  <si>
    <t>3.1.1</t>
  </si>
  <si>
    <t>бумага (листов)</t>
  </si>
  <si>
    <t>3.1.2</t>
  </si>
  <si>
    <t>картридж (листов)</t>
  </si>
  <si>
    <t>Итого стоимость приобретений (руб.):</t>
  </si>
  <si>
    <t>4.</t>
  </si>
  <si>
    <t>Транспортные расходы</t>
  </si>
  <si>
    <t>Итого затрат за выполненную работу (руб.)</t>
  </si>
  <si>
    <t>5.</t>
  </si>
  <si>
    <t>Частота выполнения информационных требований</t>
  </si>
  <si>
    <t>6.</t>
  </si>
  <si>
    <t>Масштаб информационных требований</t>
  </si>
  <si>
    <t>ИТОГО сумма информационных издержек по требованию №1</t>
  </si>
  <si>
    <t>Расчет стандартных издержек 
субъектов предпринимательской и инвестиционной деятельности возникающих в связи с исполнением требований регулирования</t>
  </si>
  <si>
    <r>
      <t xml:space="preserve">и состоят только из </t>
    </r>
    <r>
      <rPr>
        <u/>
        <sz val="12"/>
        <color theme="1"/>
        <rFont val="Times New Roman"/>
        <family val="1"/>
        <charset val="204"/>
      </rPr>
      <t>информационных</t>
    </r>
    <r>
      <rPr>
        <sz val="12"/>
        <color theme="1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204"/>
      </rPr>
      <t xml:space="preserve"> издержек.</t>
    </r>
  </si>
  <si>
    <t xml:space="preserve">Тариф на 1 поездку в автобусах городского сообщения - 32 рублей, </t>
  </si>
  <si>
    <t>Данные Федеральной службы государственной статистики www.gks.ru (Среднемесячная номинальная начисленная заработная плата работников в целом по экономике Российской Федерации за 2023 гг.)</t>
  </si>
  <si>
    <t>норма рабочего времени при 40-часовой рабочей недели (в 2024 году - данные "Консультант плюс"/производственный календарь</t>
  </si>
  <si>
    <t>Стоимость бумаги для офисной техники SVETOCOPY Classic (А4, 80 г/м2, 500 л.) составляет 368,00 руб.
Пакет документов заявителя состоит по оценочным данным из 30 листов бумаги.</t>
  </si>
  <si>
    <t>Стоимость картриджа Картридж Pantum PC-211EV / PC 211 для Pantum (на 1600 листов) составляет 980,00 руб.
Пакет документов заявителя состоит по оценочным данным из 30 листов бумаги</t>
  </si>
  <si>
    <t>Пакет документов может предоставить 1 хозяйствующий субъект</t>
  </si>
  <si>
    <t xml:space="preserve">   Стандартные издержки субъектов предпринимательской деятельности, возникающие в связи с планируемым (действующем) исполнением требования проекта постановления администрации г.Пыть-Яха «Об утверждении Порядка о предоставлении субсидии на возмещение недополученных доходов, организациям, предоставляющим населению услуги бань по тарифам, не обеспечивающим возмещение издержек»</t>
  </si>
  <si>
    <t>документы предоставляются в Управление по экономике по срокам размещения запроса предложений (по данным 2023 года 4 раза)</t>
  </si>
  <si>
    <r>
      <t xml:space="preserve">Наименование информационного требования (из текста проекта (действующего) мнпа): </t>
    </r>
    <r>
      <rPr>
        <sz val="11"/>
        <color theme="1"/>
        <rFont val="Times New Roman"/>
        <family val="1"/>
        <charset val="204"/>
      </rPr>
      <t>пункт 3.5 постановления администрации города Пыть-Яха «Об утверждении Порядка о предоставлении субсидии на возмещение недополученных доходов, организациям, предоставляющим населению услуги бань по тарифам, не обеспечивающим возмещение издержек»» (далее - Проект постановления): "Документы (копии документов), предусмотренные пунктом 2.6 раздела 2 настоящего Порядка представляются:".</t>
    </r>
  </si>
  <si>
    <r>
      <t xml:space="preserve">Определение затрат рабочего времени: </t>
    </r>
    <r>
      <rPr>
        <sz val="11"/>
        <color theme="1"/>
        <rFont val="Times New Roman"/>
        <family val="1"/>
        <charset val="204"/>
      </rPr>
      <t>подготовка заявки и документов в соответствии с п. 3.4 раздела 3, пп 3.6.1, п.3.6. Проекта постановления  для направления в управление по экономике администрации города Пыть-Яха.</t>
    </r>
  </si>
  <si>
    <t xml:space="preserve">Итого сумма информационных издержек возникающие в связи с планируемым  исполнением требования постановления всех потенциальных заявителей в совокупности составляет: 4 224,4 руб. (4 раза в год).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</si>
</sst>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6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7"/>
      <color theme="1"/>
      <name val="Times New Roman"/>
      <family val="1"/>
      <charset val="204"/>
    </font>
    <font>
      <sz val="9"/>
      <color indexed="81"/>
      <name val="Tahoma"/>
      <family val="2"/>
      <charset val="204"/>
    </font>
    <font>
      <sz val="9"/>
      <color indexed="8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 style="dotted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 style="medium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7">
    <xf numFmtId="0" fontId="0" fillId="0" borderId="0" xfId="0"/>
    <xf numFmtId="0" fontId="2" fillId="0" borderId="0" xfId="0" applyFont="1"/>
    <xf numFmtId="0" fontId="3" fillId="0" borderId="0" xfId="0" applyFont="1"/>
    <xf numFmtId="0" fontId="6" fillId="0" borderId="1" xfId="0" applyFont="1" applyBorder="1" applyAlignment="1">
      <alignment horizontal="center" wrapText="1"/>
    </xf>
    <xf numFmtId="0" fontId="6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left" vertical="top"/>
    </xf>
    <xf numFmtId="0" fontId="7" fillId="0" borderId="10" xfId="0" applyFont="1" applyBorder="1" applyAlignment="1">
      <alignment vertical="top" wrapText="1"/>
    </xf>
    <xf numFmtId="49" fontId="3" fillId="0" borderId="11" xfId="0" applyNumberFormat="1" applyFont="1" applyBorder="1" applyAlignment="1">
      <alignment vertical="top" wrapText="1"/>
    </xf>
    <xf numFmtId="49" fontId="3" fillId="0" borderId="16" xfId="0" applyNumberFormat="1" applyFont="1" applyBorder="1" applyAlignment="1">
      <alignment vertical="top" wrapText="1"/>
    </xf>
    <xf numFmtId="0" fontId="3" fillId="0" borderId="11" xfId="0" applyFont="1" applyBorder="1" applyAlignment="1"/>
    <xf numFmtId="49" fontId="3" fillId="0" borderId="16" xfId="0" applyNumberFormat="1" applyFont="1" applyBorder="1" applyAlignment="1">
      <alignment vertical="top"/>
    </xf>
    <xf numFmtId="49" fontId="3" fillId="0" borderId="11" xfId="0" applyNumberFormat="1" applyFont="1" applyBorder="1" applyAlignment="1">
      <alignment vertical="top"/>
    </xf>
    <xf numFmtId="0" fontId="13" fillId="0" borderId="26" xfId="0" applyFont="1" applyBorder="1"/>
    <xf numFmtId="0" fontId="7" fillId="0" borderId="29" xfId="0" applyFont="1" applyBorder="1" applyAlignment="1">
      <alignment vertical="top" wrapText="1"/>
    </xf>
    <xf numFmtId="49" fontId="3" fillId="0" borderId="34" xfId="0" applyNumberFormat="1" applyFont="1" applyBorder="1" applyAlignment="1">
      <alignment vertical="top" wrapText="1"/>
    </xf>
    <xf numFmtId="49" fontId="3" fillId="0" borderId="41" xfId="0" applyNumberFormat="1" applyFont="1" applyBorder="1" applyAlignment="1">
      <alignment vertical="top" wrapText="1"/>
    </xf>
    <xf numFmtId="49" fontId="3" fillId="0" borderId="44" xfId="0" applyNumberFormat="1" applyFont="1" applyBorder="1" applyAlignment="1">
      <alignment vertical="top" wrapText="1"/>
    </xf>
    <xf numFmtId="0" fontId="13" fillId="0" borderId="46" xfId="0" applyFont="1" applyBorder="1"/>
    <xf numFmtId="0" fontId="13" fillId="0" borderId="49" xfId="0" applyFont="1" applyBorder="1" applyAlignment="1">
      <alignment vertical="center"/>
    </xf>
    <xf numFmtId="0" fontId="13" fillId="0" borderId="11" xfId="0" applyFont="1" applyBorder="1" applyAlignment="1">
      <alignment vertical="center"/>
    </xf>
    <xf numFmtId="0" fontId="13" fillId="0" borderId="10" xfId="0" applyFont="1" applyBorder="1" applyAlignment="1">
      <alignment vertical="center"/>
    </xf>
    <xf numFmtId="2" fontId="2" fillId="0" borderId="0" xfId="0" applyNumberFormat="1" applyFont="1"/>
    <xf numFmtId="0" fontId="8" fillId="0" borderId="12" xfId="0" applyFont="1" applyFill="1" applyBorder="1" applyAlignment="1">
      <alignment vertical="center" wrapText="1"/>
    </xf>
    <xf numFmtId="0" fontId="8" fillId="0" borderId="13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vertical="center" wrapText="1"/>
    </xf>
    <xf numFmtId="4" fontId="10" fillId="0" borderId="20" xfId="0" applyNumberFormat="1" applyFont="1" applyFill="1" applyBorder="1" applyAlignment="1">
      <alignment horizontal="center" vertical="center" wrapText="1"/>
    </xf>
    <xf numFmtId="0" fontId="11" fillId="0" borderId="15" xfId="0" applyFont="1" applyFill="1" applyBorder="1" applyAlignment="1">
      <alignment wrapText="1"/>
    </xf>
    <xf numFmtId="0" fontId="8" fillId="0" borderId="19" xfId="0" applyFont="1" applyFill="1" applyBorder="1" applyAlignment="1">
      <alignment vertical="center" wrapText="1"/>
    </xf>
    <xf numFmtId="0" fontId="8" fillId="0" borderId="18" xfId="0" applyFont="1" applyFill="1" applyBorder="1" applyAlignment="1">
      <alignment vertical="center" wrapText="1"/>
    </xf>
    <xf numFmtId="10" fontId="10" fillId="0" borderId="17" xfId="0" applyNumberFormat="1" applyFont="1" applyFill="1" applyBorder="1" applyAlignment="1">
      <alignment horizontal="center" vertical="center" wrapText="1"/>
    </xf>
    <xf numFmtId="2" fontId="3" fillId="0" borderId="21" xfId="0" applyNumberFormat="1" applyFont="1" applyFill="1" applyBorder="1"/>
    <xf numFmtId="0" fontId="2" fillId="0" borderId="22" xfId="0" applyFont="1" applyFill="1" applyBorder="1" applyAlignment="1"/>
    <xf numFmtId="0" fontId="2" fillId="0" borderId="0" xfId="0" applyFont="1" applyFill="1" applyBorder="1" applyAlignment="1"/>
    <xf numFmtId="0" fontId="2" fillId="0" borderId="19" xfId="0" applyFont="1" applyFill="1" applyBorder="1" applyAlignment="1"/>
    <xf numFmtId="0" fontId="12" fillId="0" borderId="19" xfId="0" applyFont="1" applyFill="1" applyBorder="1" applyAlignment="1">
      <alignment horizontal="center" wrapText="1"/>
    </xf>
    <xf numFmtId="0" fontId="2" fillId="0" borderId="19" xfId="0" applyFont="1" applyFill="1" applyBorder="1"/>
    <xf numFmtId="0" fontId="2" fillId="0" borderId="18" xfId="0" applyFont="1" applyFill="1" applyBorder="1"/>
    <xf numFmtId="0" fontId="10" fillId="0" borderId="23" xfId="0" applyFont="1" applyFill="1" applyBorder="1" applyAlignment="1">
      <alignment horizontal="center" vertical="center" wrapText="1"/>
    </xf>
    <xf numFmtId="4" fontId="10" fillId="0" borderId="24" xfId="0" applyNumberFormat="1" applyFont="1" applyFill="1" applyBorder="1" applyAlignment="1">
      <alignment horizontal="center" vertical="center" wrapText="1"/>
    </xf>
    <xf numFmtId="0" fontId="11" fillId="0" borderId="21" xfId="0" applyFont="1" applyFill="1" applyBorder="1" applyAlignment="1">
      <alignment vertical="top" wrapText="1"/>
    </xf>
    <xf numFmtId="0" fontId="2" fillId="0" borderId="13" xfId="0" applyFont="1" applyFill="1" applyBorder="1"/>
    <xf numFmtId="0" fontId="12" fillId="0" borderId="25" xfId="0" applyFont="1" applyFill="1" applyBorder="1"/>
    <xf numFmtId="0" fontId="10" fillId="0" borderId="20" xfId="0" applyFont="1" applyFill="1" applyBorder="1" applyAlignment="1">
      <alignment horizontal="center" vertical="center" wrapText="1"/>
    </xf>
    <xf numFmtId="0" fontId="2" fillId="0" borderId="9" xfId="0" applyFont="1" applyFill="1" applyBorder="1"/>
    <xf numFmtId="0" fontId="2" fillId="0" borderId="27" xfId="0" applyFont="1" applyFill="1" applyBorder="1"/>
    <xf numFmtId="0" fontId="2" fillId="0" borderId="28" xfId="0" applyFont="1" applyFill="1" applyBorder="1"/>
    <xf numFmtId="0" fontId="12" fillId="0" borderId="27" xfId="0" applyFont="1" applyFill="1" applyBorder="1"/>
    <xf numFmtId="2" fontId="10" fillId="0" borderId="20" xfId="0" applyNumberFormat="1" applyFont="1" applyFill="1" applyBorder="1" applyAlignment="1">
      <alignment horizontal="center" vertical="center" wrapText="1"/>
    </xf>
    <xf numFmtId="0" fontId="6" fillId="0" borderId="33" xfId="0" applyFont="1" applyFill="1" applyBorder="1" applyAlignment="1">
      <alignment vertical="top" wrapText="1"/>
    </xf>
    <xf numFmtId="0" fontId="2" fillId="0" borderId="38" xfId="0" applyFont="1" applyFill="1" applyBorder="1"/>
    <xf numFmtId="0" fontId="10" fillId="0" borderId="39" xfId="0" applyFont="1" applyFill="1" applyBorder="1" applyAlignment="1">
      <alignment horizontal="center" vertical="center" wrapText="1"/>
    </xf>
    <xf numFmtId="2" fontId="10" fillId="0" borderId="40" xfId="0" applyNumberFormat="1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left" vertical="top" wrapText="1"/>
    </xf>
    <xf numFmtId="0" fontId="14" fillId="0" borderId="13" xfId="0" applyFont="1" applyFill="1" applyBorder="1" applyAlignment="1">
      <alignment horizontal="left" vertical="top" wrapText="1"/>
    </xf>
    <xf numFmtId="0" fontId="14" fillId="0" borderId="42" xfId="0" applyFont="1" applyFill="1" applyBorder="1" applyAlignment="1">
      <alignment horizontal="left" vertical="top" wrapText="1"/>
    </xf>
    <xf numFmtId="0" fontId="2" fillId="0" borderId="43" xfId="0" applyFont="1" applyFill="1" applyBorder="1"/>
    <xf numFmtId="0" fontId="10" fillId="0" borderId="43" xfId="0" applyFont="1" applyFill="1" applyBorder="1" applyAlignment="1">
      <alignment horizontal="center" vertical="center" wrapText="1"/>
    </xf>
    <xf numFmtId="2" fontId="10" fillId="0" borderId="43" xfId="0" applyNumberFormat="1" applyFont="1" applyFill="1" applyBorder="1" applyAlignment="1">
      <alignment horizontal="center" vertical="center" wrapText="1"/>
    </xf>
    <xf numFmtId="0" fontId="11" fillId="0" borderId="21" xfId="0" applyFont="1" applyFill="1" applyBorder="1" applyAlignment="1">
      <alignment wrapText="1"/>
    </xf>
    <xf numFmtId="0" fontId="2" fillId="0" borderId="0" xfId="0" applyFont="1" applyFill="1" applyBorder="1"/>
    <xf numFmtId="0" fontId="10" fillId="0" borderId="45" xfId="0" applyFont="1" applyFill="1" applyBorder="1" applyAlignment="1">
      <alignment horizontal="center" vertical="center" wrapText="1"/>
    </xf>
    <xf numFmtId="2" fontId="10" fillId="0" borderId="45" xfId="0" applyNumberFormat="1" applyFont="1" applyFill="1" applyBorder="1" applyAlignment="1">
      <alignment horizontal="center" vertical="center" wrapText="1"/>
    </xf>
    <xf numFmtId="2" fontId="10" fillId="0" borderId="14" xfId="0" applyNumberFormat="1" applyFont="1" applyFill="1" applyBorder="1" applyAlignment="1">
      <alignment horizontal="center" vertical="center" wrapText="1"/>
    </xf>
    <xf numFmtId="0" fontId="2" fillId="0" borderId="47" xfId="0" applyFont="1" applyFill="1" applyBorder="1"/>
    <xf numFmtId="0" fontId="2" fillId="0" borderId="23" xfId="0" applyFont="1" applyFill="1" applyBorder="1"/>
    <xf numFmtId="0" fontId="12" fillId="0" borderId="19" xfId="0" applyFont="1" applyFill="1" applyBorder="1"/>
    <xf numFmtId="0" fontId="12" fillId="0" borderId="48" xfId="0" applyFont="1" applyFill="1" applyBorder="1"/>
    <xf numFmtId="2" fontId="10" fillId="0" borderId="24" xfId="0" applyNumberFormat="1" applyFont="1" applyFill="1" applyBorder="1" applyAlignment="1">
      <alignment horizontal="center" vertical="center" wrapText="1"/>
    </xf>
    <xf numFmtId="0" fontId="2" fillId="0" borderId="33" xfId="0" applyFont="1" applyFill="1" applyBorder="1"/>
    <xf numFmtId="0" fontId="7" fillId="0" borderId="50" xfId="0" applyFont="1" applyFill="1" applyBorder="1" applyAlignment="1">
      <alignment vertical="center"/>
    </xf>
    <xf numFmtId="0" fontId="2" fillId="0" borderId="8" xfId="0" applyFont="1" applyFill="1" applyBorder="1"/>
    <xf numFmtId="0" fontId="15" fillId="0" borderId="51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5" fillId="0" borderId="52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wrapText="1"/>
    </xf>
    <xf numFmtId="4" fontId="10" fillId="0" borderId="57" xfId="0" applyNumberFormat="1" applyFont="1" applyFill="1" applyBorder="1" applyAlignment="1">
      <alignment horizontal="center" vertical="center" wrapText="1"/>
    </xf>
    <xf numFmtId="0" fontId="2" fillId="0" borderId="21" xfId="0" applyFont="1" applyFill="1" applyBorder="1"/>
    <xf numFmtId="0" fontId="7" fillId="0" borderId="7" xfId="0" applyFont="1" applyFill="1" applyBorder="1" applyAlignment="1">
      <alignment vertical="center"/>
    </xf>
    <xf numFmtId="0" fontId="2" fillId="0" borderId="31" xfId="0" applyFont="1" applyFill="1" applyBorder="1"/>
    <xf numFmtId="0" fontId="15" fillId="0" borderId="57" xfId="0" applyFont="1" applyFill="1" applyBorder="1" applyAlignment="1">
      <alignment horizontal="center" vertical="center" wrapText="1"/>
    </xf>
    <xf numFmtId="0" fontId="2" fillId="0" borderId="53" xfId="0" applyFont="1" applyFill="1" applyBorder="1"/>
    <xf numFmtId="0" fontId="2" fillId="0" borderId="30" xfId="0" applyFont="1" applyFill="1" applyBorder="1"/>
    <xf numFmtId="0" fontId="11" fillId="0" borderId="54" xfId="0" applyFont="1" applyFill="1" applyBorder="1" applyAlignment="1">
      <alignment wrapText="1"/>
    </xf>
    <xf numFmtId="0" fontId="2" fillId="0" borderId="55" xfId="0" applyFont="1" applyFill="1" applyBorder="1"/>
    <xf numFmtId="0" fontId="2" fillId="0" borderId="56" xfId="0" applyFont="1" applyFill="1" applyBorder="1"/>
    <xf numFmtId="0" fontId="13" fillId="0" borderId="58" xfId="0" applyFont="1" applyBorder="1" applyAlignment="1">
      <alignment vertical="center"/>
    </xf>
    <xf numFmtId="4" fontId="10" fillId="0" borderId="59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0" fontId="14" fillId="0" borderId="35" xfId="0" applyFont="1" applyFill="1" applyBorder="1" applyAlignment="1">
      <alignment horizontal="left" vertical="top" wrapText="1"/>
    </xf>
    <xf numFmtId="0" fontId="14" fillId="0" borderId="36" xfId="0" applyFont="1" applyFill="1" applyBorder="1" applyAlignment="1">
      <alignment horizontal="left" vertical="top" wrapText="1"/>
    </xf>
    <xf numFmtId="0" fontId="14" fillId="0" borderId="37" xfId="0" applyFont="1" applyFill="1" applyBorder="1" applyAlignment="1">
      <alignment horizontal="left" vertical="top" wrapText="1"/>
    </xf>
    <xf numFmtId="0" fontId="1" fillId="0" borderId="0" xfId="0" applyFont="1" applyAlignment="1">
      <alignment horizontal="center" wrapText="1"/>
    </xf>
    <xf numFmtId="0" fontId="3" fillId="0" borderId="0" xfId="0" applyFont="1" applyAlignment="1">
      <alignment wrapText="1" shrinkToFit="1"/>
    </xf>
    <xf numFmtId="0" fontId="3" fillId="0" borderId="0" xfId="0" applyFont="1" applyAlignment="1">
      <alignment vertical="top" wrapText="1"/>
    </xf>
    <xf numFmtId="0" fontId="2" fillId="0" borderId="0" xfId="0" applyFont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7" fillId="0" borderId="7" xfId="0" applyFont="1" applyBorder="1" applyAlignment="1">
      <alignment horizontal="left" vertical="top" wrapText="1"/>
    </xf>
    <xf numFmtId="0" fontId="7" fillId="0" borderId="8" xfId="0" applyFont="1" applyBorder="1" applyAlignment="1">
      <alignment horizontal="left" vertical="top" wrapText="1"/>
    </xf>
    <xf numFmtId="0" fontId="7" fillId="0" borderId="9" xfId="0" applyFont="1" applyBorder="1" applyAlignment="1">
      <alignment horizontal="left" vertical="top" wrapText="1"/>
    </xf>
    <xf numFmtId="0" fontId="8" fillId="0" borderId="17" xfId="0" applyFont="1" applyFill="1" applyBorder="1" applyAlignment="1">
      <alignment horizontal="left" vertical="top" wrapText="1"/>
    </xf>
    <xf numFmtId="0" fontId="8" fillId="0" borderId="18" xfId="0" applyFont="1" applyFill="1" applyBorder="1" applyAlignment="1">
      <alignment horizontal="left" vertical="top" wrapText="1"/>
    </xf>
    <xf numFmtId="0" fontId="7" fillId="0" borderId="30" xfId="0" applyFont="1" applyFill="1" applyBorder="1" applyAlignment="1">
      <alignment horizontal="left" vertical="top" wrapText="1"/>
    </xf>
    <xf numFmtId="0" fontId="7" fillId="0" borderId="31" xfId="0" applyFont="1" applyFill="1" applyBorder="1" applyAlignment="1">
      <alignment horizontal="left" vertical="top" wrapText="1"/>
    </xf>
    <xf numFmtId="0" fontId="7" fillId="0" borderId="32" xfId="0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A1:I26"/>
  <sheetViews>
    <sheetView tabSelected="1" view="pageBreakPreview" zoomScale="130" zoomScaleNormal="100" zoomScaleSheetLayoutView="130" workbookViewId="0">
      <selection activeCell="A25" sqref="A25:I25"/>
    </sheetView>
  </sheetViews>
  <sheetFormatPr defaultRowHeight="18.75" x14ac:dyDescent="0.3"/>
  <cols>
    <col min="1" max="1" width="5.5703125" style="1" customWidth="1"/>
    <col min="2" max="2" width="25.5703125" style="1" customWidth="1"/>
    <col min="3" max="3" width="11" style="1" bestFit="1" customWidth="1"/>
    <col min="4" max="4" width="9.140625" style="1"/>
    <col min="5" max="5" width="6.5703125" style="1" customWidth="1"/>
    <col min="6" max="6" width="8.5703125" style="1" customWidth="1"/>
    <col min="7" max="7" width="12" style="1" customWidth="1"/>
    <col min="8" max="8" width="15" style="1" customWidth="1"/>
    <col min="9" max="9" width="31.5703125" style="1" customWidth="1"/>
    <col min="10" max="16384" width="9.140625" style="1"/>
  </cols>
  <sheetData>
    <row r="1" spans="1:9" ht="75" customHeight="1" x14ac:dyDescent="0.3">
      <c r="A1" s="92" t="s">
        <v>35</v>
      </c>
      <c r="B1" s="92"/>
      <c r="C1" s="92"/>
      <c r="D1" s="92"/>
      <c r="E1" s="92"/>
      <c r="F1" s="92"/>
      <c r="G1" s="92"/>
      <c r="H1" s="92"/>
      <c r="I1" s="92"/>
    </row>
    <row r="2" spans="1:9" ht="81" customHeight="1" x14ac:dyDescent="0.3">
      <c r="A2" s="93" t="s">
        <v>0</v>
      </c>
      <c r="B2" s="93"/>
      <c r="C2" s="93"/>
      <c r="D2" s="93"/>
      <c r="E2" s="93"/>
      <c r="F2" s="93"/>
      <c r="G2" s="93"/>
      <c r="H2" s="93"/>
      <c r="I2" s="93"/>
    </row>
    <row r="3" spans="1:9" ht="68.25" customHeight="1" x14ac:dyDescent="0.3">
      <c r="A3" s="94" t="s">
        <v>43</v>
      </c>
      <c r="B3" s="94"/>
      <c r="C3" s="94"/>
      <c r="D3" s="94"/>
      <c r="E3" s="94"/>
      <c r="F3" s="94"/>
      <c r="G3" s="94"/>
      <c r="H3" s="94"/>
      <c r="I3" s="94"/>
    </row>
    <row r="4" spans="1:9" x14ac:dyDescent="0.3">
      <c r="A4" s="2" t="s">
        <v>36</v>
      </c>
    </row>
    <row r="5" spans="1:9" ht="28.5" customHeight="1" thickBot="1" x14ac:dyDescent="0.35">
      <c r="A5" s="95" t="s">
        <v>1</v>
      </c>
      <c r="B5" s="95"/>
      <c r="C5" s="95"/>
      <c r="D5" s="95"/>
      <c r="E5" s="95"/>
      <c r="F5" s="95"/>
      <c r="G5" s="95"/>
      <c r="H5" s="95"/>
      <c r="I5" s="95"/>
    </row>
    <row r="6" spans="1:9" ht="30.75" x14ac:dyDescent="0.3">
      <c r="A6" s="3" t="s">
        <v>2</v>
      </c>
      <c r="B6" s="96" t="s">
        <v>3</v>
      </c>
      <c r="C6" s="97"/>
      <c r="D6" s="97"/>
      <c r="E6" s="97"/>
      <c r="F6" s="97"/>
      <c r="G6" s="97"/>
      <c r="H6" s="98"/>
      <c r="I6" s="4" t="s">
        <v>4</v>
      </c>
    </row>
    <row r="7" spans="1:9" ht="70.5" customHeight="1" x14ac:dyDescent="0.3">
      <c r="A7" s="5" t="s">
        <v>5</v>
      </c>
      <c r="B7" s="99" t="s">
        <v>45</v>
      </c>
      <c r="C7" s="100"/>
      <c r="D7" s="100"/>
      <c r="E7" s="100"/>
      <c r="F7" s="100"/>
      <c r="G7" s="100"/>
      <c r="H7" s="100"/>
      <c r="I7" s="101"/>
    </row>
    <row r="8" spans="1:9" ht="39" customHeight="1" x14ac:dyDescent="0.3">
      <c r="A8" s="6" t="s">
        <v>6</v>
      </c>
      <c r="B8" s="99" t="s">
        <v>46</v>
      </c>
      <c r="C8" s="100"/>
      <c r="D8" s="100"/>
      <c r="E8" s="100"/>
      <c r="F8" s="100"/>
      <c r="G8" s="100"/>
      <c r="H8" s="100"/>
      <c r="I8" s="101"/>
    </row>
    <row r="9" spans="1:9" ht="40.5" customHeight="1" x14ac:dyDescent="0.3">
      <c r="A9" s="7" t="s">
        <v>7</v>
      </c>
      <c r="B9" s="22" t="s">
        <v>8</v>
      </c>
      <c r="C9" s="23"/>
      <c r="D9" s="24"/>
      <c r="E9" s="24"/>
      <c r="F9" s="24"/>
      <c r="G9" s="25"/>
      <c r="H9" s="26">
        <v>113475.6</v>
      </c>
      <c r="I9" s="27" t="s">
        <v>38</v>
      </c>
    </row>
    <row r="10" spans="1:9" ht="18" customHeight="1" x14ac:dyDescent="0.3">
      <c r="A10" s="8" t="s">
        <v>9</v>
      </c>
      <c r="B10" s="102" t="s">
        <v>10</v>
      </c>
      <c r="C10" s="103"/>
      <c r="D10" s="28"/>
      <c r="E10" s="29"/>
      <c r="F10" s="28"/>
      <c r="G10" s="30">
        <v>0.30199999999999999</v>
      </c>
      <c r="H10" s="26">
        <f>H9*G10</f>
        <v>34269.631200000003</v>
      </c>
      <c r="I10" s="31"/>
    </row>
    <row r="11" spans="1:9" x14ac:dyDescent="0.3">
      <c r="A11" s="9" t="s">
        <v>11</v>
      </c>
      <c r="B11" s="32"/>
      <c r="C11" s="33"/>
      <c r="D11" s="34"/>
      <c r="E11" s="33"/>
      <c r="F11" s="34"/>
      <c r="G11" s="35"/>
      <c r="H11" s="26">
        <f>H9+H10</f>
        <v>147745.23120000001</v>
      </c>
      <c r="I11" s="31"/>
    </row>
    <row r="12" spans="1:9" ht="29.25" customHeight="1" x14ac:dyDescent="0.3">
      <c r="A12" s="10" t="s">
        <v>12</v>
      </c>
      <c r="B12" s="102" t="s">
        <v>13</v>
      </c>
      <c r="C12" s="103"/>
      <c r="D12" s="36"/>
      <c r="E12" s="37"/>
      <c r="F12" s="36"/>
      <c r="G12" s="38">
        <v>2024</v>
      </c>
      <c r="H12" s="39">
        <v>164.9</v>
      </c>
      <c r="I12" s="40" t="s">
        <v>39</v>
      </c>
    </row>
    <row r="13" spans="1:9" ht="17.25" customHeight="1" x14ac:dyDescent="0.3">
      <c r="A13" s="11" t="s">
        <v>14</v>
      </c>
      <c r="B13" s="102" t="s">
        <v>15</v>
      </c>
      <c r="C13" s="103"/>
      <c r="D13" s="103"/>
      <c r="E13" s="41"/>
      <c r="F13" s="36"/>
      <c r="G13" s="42"/>
      <c r="H13" s="43">
        <v>1</v>
      </c>
      <c r="I13" s="44"/>
    </row>
    <row r="14" spans="1:9" x14ac:dyDescent="0.3">
      <c r="A14" s="12" t="s">
        <v>16</v>
      </c>
      <c r="B14" s="45"/>
      <c r="C14" s="45"/>
      <c r="D14" s="45"/>
      <c r="E14" s="45"/>
      <c r="F14" s="46"/>
      <c r="G14" s="47"/>
      <c r="H14" s="48">
        <f>H11/H12*H13</f>
        <v>895.96865494238932</v>
      </c>
      <c r="I14" s="44"/>
    </row>
    <row r="15" spans="1:9" x14ac:dyDescent="0.3">
      <c r="A15" s="13" t="s">
        <v>17</v>
      </c>
      <c r="B15" s="104" t="s">
        <v>18</v>
      </c>
      <c r="C15" s="105"/>
      <c r="D15" s="105"/>
      <c r="E15" s="105"/>
      <c r="F15" s="105"/>
      <c r="G15" s="105"/>
      <c r="H15" s="106"/>
      <c r="I15" s="49"/>
    </row>
    <row r="16" spans="1:9" ht="42" customHeight="1" x14ac:dyDescent="0.3">
      <c r="A16" s="14" t="s">
        <v>19</v>
      </c>
      <c r="B16" s="89" t="s">
        <v>20</v>
      </c>
      <c r="C16" s="90"/>
      <c r="D16" s="91"/>
      <c r="E16" s="50"/>
      <c r="F16" s="51"/>
      <c r="G16" s="51"/>
      <c r="H16" s="52">
        <f>H17+H18</f>
        <v>96.123750000000001</v>
      </c>
      <c r="I16" s="40" t="s">
        <v>21</v>
      </c>
    </row>
    <row r="17" spans="1:9" ht="44.25" customHeight="1" x14ac:dyDescent="0.3">
      <c r="A17" s="15" t="s">
        <v>22</v>
      </c>
      <c r="B17" s="53" t="s">
        <v>23</v>
      </c>
      <c r="C17" s="54"/>
      <c r="D17" s="55"/>
      <c r="E17" s="56"/>
      <c r="F17" s="57">
        <v>30</v>
      </c>
      <c r="G17" s="58">
        <v>368</v>
      </c>
      <c r="H17" s="48">
        <f>(G17/500)*F17</f>
        <v>22.08</v>
      </c>
      <c r="I17" s="59" t="s">
        <v>40</v>
      </c>
    </row>
    <row r="18" spans="1:9" ht="39" customHeight="1" x14ac:dyDescent="0.3">
      <c r="A18" s="16" t="s">
        <v>24</v>
      </c>
      <c r="B18" s="53" t="s">
        <v>25</v>
      </c>
      <c r="C18" s="54"/>
      <c r="D18" s="55"/>
      <c r="E18" s="60"/>
      <c r="F18" s="61">
        <v>30</v>
      </c>
      <c r="G18" s="62">
        <v>3949</v>
      </c>
      <c r="H18" s="63">
        <f>(G18/1600)*F18</f>
        <v>74.043750000000003</v>
      </c>
      <c r="I18" s="59" t="s">
        <v>41</v>
      </c>
    </row>
    <row r="19" spans="1:9" x14ac:dyDescent="0.3">
      <c r="A19" s="17" t="s">
        <v>26</v>
      </c>
      <c r="B19" s="64"/>
      <c r="C19" s="65"/>
      <c r="D19" s="46"/>
      <c r="E19" s="46"/>
      <c r="F19" s="66"/>
      <c r="G19" s="67"/>
      <c r="H19" s="68">
        <f>H16</f>
        <v>96.123750000000001</v>
      </c>
      <c r="I19" s="69"/>
    </row>
    <row r="20" spans="1:9" ht="38.25" customHeight="1" x14ac:dyDescent="0.3">
      <c r="A20" s="18" t="s">
        <v>27</v>
      </c>
      <c r="B20" s="70" t="s">
        <v>28</v>
      </c>
      <c r="C20" s="71"/>
      <c r="D20" s="71"/>
      <c r="E20" s="71"/>
      <c r="F20" s="72">
        <v>2</v>
      </c>
      <c r="G20" s="73">
        <v>32</v>
      </c>
      <c r="H20" s="74">
        <f>F20*G20</f>
        <v>64</v>
      </c>
      <c r="I20" s="75" t="s">
        <v>37</v>
      </c>
    </row>
    <row r="21" spans="1:9" ht="21.75" customHeight="1" x14ac:dyDescent="0.3">
      <c r="A21" s="19" t="s">
        <v>29</v>
      </c>
      <c r="B21" s="71"/>
      <c r="C21" s="60"/>
      <c r="D21" s="71"/>
      <c r="E21" s="60"/>
      <c r="F21" s="60"/>
      <c r="G21" s="60"/>
      <c r="H21" s="76">
        <f>H14+H19+H20</f>
        <v>1056.0924049423893</v>
      </c>
      <c r="I21" s="77"/>
    </row>
    <row r="22" spans="1:9" ht="30.75" customHeight="1" x14ac:dyDescent="0.3">
      <c r="A22" s="20" t="s">
        <v>30</v>
      </c>
      <c r="B22" s="78" t="s">
        <v>31</v>
      </c>
      <c r="C22" s="79"/>
      <c r="D22" s="60"/>
      <c r="E22" s="79"/>
      <c r="F22" s="71"/>
      <c r="G22" s="79"/>
      <c r="H22" s="80">
        <v>4</v>
      </c>
      <c r="I22" s="75" t="s">
        <v>44</v>
      </c>
    </row>
    <row r="23" spans="1:9" ht="33" customHeight="1" x14ac:dyDescent="0.3">
      <c r="A23" s="20" t="s">
        <v>32</v>
      </c>
      <c r="B23" s="78" t="s">
        <v>33</v>
      </c>
      <c r="C23" s="71"/>
      <c r="D23" s="81"/>
      <c r="E23" s="82"/>
      <c r="F23" s="60"/>
      <c r="G23" s="71"/>
      <c r="H23" s="80">
        <v>1</v>
      </c>
      <c r="I23" s="83" t="s">
        <v>42</v>
      </c>
    </row>
    <row r="24" spans="1:9" ht="28.5" customHeight="1" thickBot="1" x14ac:dyDescent="0.35">
      <c r="A24" s="86" t="s">
        <v>34</v>
      </c>
      <c r="B24" s="84"/>
      <c r="C24" s="84"/>
      <c r="D24" s="84"/>
      <c r="E24" s="84"/>
      <c r="F24" s="84"/>
      <c r="G24" s="84"/>
      <c r="H24" s="87">
        <f>H21*H22*H23</f>
        <v>4224.3696197695572</v>
      </c>
      <c r="I24" s="85"/>
    </row>
    <row r="25" spans="1:9" ht="54" customHeight="1" x14ac:dyDescent="0.3">
      <c r="A25" s="88" t="s">
        <v>47</v>
      </c>
      <c r="B25" s="88"/>
      <c r="C25" s="88"/>
      <c r="D25" s="88"/>
      <c r="E25" s="88"/>
      <c r="F25" s="88"/>
      <c r="G25" s="88"/>
      <c r="H25" s="88"/>
      <c r="I25" s="88"/>
    </row>
    <row r="26" spans="1:9" x14ac:dyDescent="0.3">
      <c r="C26" s="21"/>
    </row>
  </sheetData>
  <mergeCells count="13">
    <mergeCell ref="A25:I25"/>
    <mergeCell ref="B16:D16"/>
    <mergeCell ref="A1:I1"/>
    <mergeCell ref="A2:I2"/>
    <mergeCell ref="A3:I3"/>
    <mergeCell ref="A5:I5"/>
    <mergeCell ref="B6:H6"/>
    <mergeCell ref="B7:I7"/>
    <mergeCell ref="B8:I8"/>
    <mergeCell ref="B10:C10"/>
    <mergeCell ref="B12:C12"/>
    <mergeCell ref="B13:D13"/>
    <mergeCell ref="B15:H15"/>
  </mergeCells>
  <printOptions horizontalCentered="1"/>
  <pageMargins left="1.1811023622047245" right="0.39370078740157483" top="0.39370078740157483" bottom="0.39370078740157483" header="0.31496062992125984" footer="0.31496062992125984"/>
  <pageSetup paperSize="9" scale="68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</vt:lpstr>
      <vt:lpstr>лист!Область_печати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Заболоцкая Юлия Валерьевна</dc:creator>
  <cp:lastModifiedBy>Евгений Келлер</cp:lastModifiedBy>
  <cp:lastPrinted>2020-08-07T16:08:46Z</cp:lastPrinted>
  <dcterms:created xsi:type="dcterms:W3CDTF">2017-09-26T07:45:13Z</dcterms:created>
  <dcterms:modified xsi:type="dcterms:W3CDTF">2024-11-27T11:24:42Z</dcterms:modified>
</cp:coreProperties>
</file>