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3" activeTab="13"/>
  </bookViews>
  <sheets>
    <sheet name="прил 1" sheetId="20" r:id="rId1"/>
    <sheet name="прил 2" sheetId="12" r:id="rId2"/>
    <sheet name="прил 3" sheetId="13" r:id="rId3"/>
    <sheet name="прил 4" sheetId="19" r:id="rId4"/>
    <sheet name="прил 5 " sheetId="3" r:id="rId5"/>
    <sheet name="прил 6" sheetId="4" r:id="rId6"/>
    <sheet name="прил 7" sheetId="21" r:id="rId7"/>
    <sheet name="прил 7.1" sheetId="23" r:id="rId8"/>
    <sheet name="прил 7.2" sheetId="24" r:id="rId9"/>
    <sheet name="прил 7.3" sheetId="25" r:id="rId10"/>
    <sheet name="прил 7.4" sheetId="26" r:id="rId11"/>
    <sheet name="прил 8 (2016-2017г.) " sheetId="27" r:id="rId12"/>
    <sheet name="прил 8 (2018-2019г.)" sheetId="28" r:id="rId13"/>
    <sheet name="прил 9" sheetId="29" r:id="rId14"/>
  </sheets>
  <definedNames>
    <definedName name="_xlnm.Print_Titles" localSheetId="0">'прил 1'!$7:$10</definedName>
    <definedName name="_xlnm.Print_Titles" localSheetId="11">'прил 8 (2016-2017г.) '!$4:$8</definedName>
    <definedName name="_xlnm.Print_Titles" localSheetId="12">'прил 8 (2018-2019г.)'!$4:$8</definedName>
    <definedName name="_xlnm.Print_Area" localSheetId="13">'прил 9'!$A$1:$AF$24</definedName>
  </definedNames>
  <calcPr calcId="152511"/>
</workbook>
</file>

<file path=xl/calcChain.xml><?xml version="1.0" encoding="utf-8"?>
<calcChain xmlns="http://schemas.openxmlformats.org/spreadsheetml/2006/main">
  <c r="F7" i="26" l="1"/>
  <c r="G7" i="26" s="1"/>
  <c r="H7" i="26"/>
  <c r="H8" i="26" s="1"/>
  <c r="C8" i="26"/>
  <c r="D8" i="26"/>
  <c r="E8" i="26"/>
  <c r="F8" i="26"/>
  <c r="I8" i="26"/>
  <c r="L8" i="26"/>
  <c r="G7" i="25"/>
  <c r="H7" i="25"/>
  <c r="G8" i="25"/>
  <c r="H8" i="25"/>
  <c r="J8" i="25" s="1"/>
  <c r="I8" i="25"/>
  <c r="G9" i="25"/>
  <c r="H9" i="25"/>
  <c r="G10" i="25"/>
  <c r="H10" i="25"/>
  <c r="J10" i="25" s="1"/>
  <c r="I10" i="25"/>
  <c r="H11" i="25"/>
  <c r="H13" i="25" s="1"/>
  <c r="H12" i="25"/>
  <c r="C13" i="25"/>
  <c r="D13" i="25"/>
  <c r="E13" i="25"/>
  <c r="F13" i="25"/>
  <c r="C33" i="24"/>
  <c r="D33" i="24"/>
  <c r="D39" i="24" s="1"/>
  <c r="D43" i="24"/>
  <c r="D41" i="24" s="1"/>
  <c r="D44" i="24"/>
  <c r="D45" i="24"/>
  <c r="D46" i="24"/>
  <c r="D47" i="24"/>
  <c r="D49" i="24"/>
  <c r="D50" i="24"/>
  <c r="D48" i="24" s="1"/>
  <c r="D51" i="24"/>
  <c r="D52" i="24"/>
  <c r="D53" i="24"/>
  <c r="D54" i="24"/>
  <c r="D55" i="24"/>
  <c r="D56" i="24"/>
  <c r="D57" i="24"/>
  <c r="D58" i="24"/>
  <c r="D59" i="24"/>
  <c r="D60" i="24"/>
  <c r="D62" i="24"/>
  <c r="D61" i="24" s="1"/>
  <c r="D63" i="24"/>
  <c r="D64" i="24"/>
  <c r="D65" i="24"/>
  <c r="D66" i="24"/>
  <c r="D14" i="23"/>
  <c r="D16" i="23"/>
  <c r="D28" i="23" s="1"/>
  <c r="D17" i="23"/>
  <c r="D18" i="23"/>
  <c r="C34" i="23"/>
  <c r="D34" i="23"/>
  <c r="D40" i="23" s="1"/>
  <c r="D38" i="23"/>
  <c r="D43" i="23"/>
  <c r="D42" i="23" s="1"/>
  <c r="D44" i="23"/>
  <c r="D45" i="23"/>
  <c r="D46" i="23"/>
  <c r="D47" i="23"/>
  <c r="D50" i="23"/>
  <c r="D49" i="23" s="1"/>
  <c r="D51" i="23"/>
  <c r="D52" i="23"/>
  <c r="D53" i="23"/>
  <c r="D54" i="23"/>
  <c r="D57" i="23"/>
  <c r="D58" i="23"/>
  <c r="D59" i="23"/>
  <c r="D60" i="23"/>
  <c r="D56" i="23" s="1"/>
  <c r="D61" i="23"/>
  <c r="D63" i="23"/>
  <c r="D62" i="23" s="1"/>
  <c r="D64" i="23"/>
  <c r="D65" i="23"/>
  <c r="D66" i="23"/>
  <c r="D67" i="23"/>
  <c r="D78" i="23"/>
  <c r="D79" i="23"/>
  <c r="G8" i="26" l="1"/>
  <c r="J7" i="26"/>
  <c r="D48" i="23"/>
  <c r="D76" i="23" s="1"/>
  <c r="D75" i="24"/>
  <c r="D67" i="24"/>
  <c r="J9" i="25"/>
  <c r="D20" i="23"/>
  <c r="G13" i="25"/>
  <c r="K10" i="25"/>
  <c r="I9" i="25"/>
  <c r="K9" i="25" s="1"/>
  <c r="K8" i="25"/>
  <c r="L8" i="25" s="1"/>
  <c r="I7" i="25"/>
  <c r="L10" i="25"/>
  <c r="J7" i="25"/>
  <c r="J13" i="25" s="1"/>
  <c r="I26" i="21"/>
  <c r="I23" i="21"/>
  <c r="I17" i="21"/>
  <c r="I13" i="21"/>
  <c r="I8" i="21"/>
  <c r="N8" i="25" l="1"/>
  <c r="M8" i="25"/>
  <c r="O8" i="25" s="1"/>
  <c r="K7" i="25"/>
  <c r="K13" i="25" s="1"/>
  <c r="I13" i="25"/>
  <c r="D69" i="24"/>
  <c r="D71" i="24" s="1"/>
  <c r="D70" i="24"/>
  <c r="D22" i="23"/>
  <c r="D24" i="23" s="1"/>
  <c r="D23" i="23"/>
  <c r="K7" i="26"/>
  <c r="K8" i="26" s="1"/>
  <c r="J8" i="26"/>
  <c r="M7" i="26"/>
  <c r="M8" i="26" s="1"/>
  <c r="N7" i="26"/>
  <c r="N8" i="26" s="1"/>
  <c r="D68" i="23"/>
  <c r="N10" i="25"/>
  <c r="O10" i="25"/>
  <c r="P10" i="25" s="1"/>
  <c r="M10" i="25"/>
  <c r="L9" i="25"/>
  <c r="L7" i="25"/>
  <c r="D25" i="23" l="1"/>
  <c r="D26" i="23" s="1"/>
  <c r="D27" i="23" s="1"/>
  <c r="D29" i="23"/>
  <c r="D74" i="24"/>
  <c r="D76" i="24" s="1"/>
  <c r="D79" i="24" s="1"/>
  <c r="D72" i="24"/>
  <c r="D73" i="24" s="1"/>
  <c r="N9" i="25"/>
  <c r="M9" i="25"/>
  <c r="O9" i="25" s="1"/>
  <c r="P8" i="25"/>
  <c r="L13" i="25"/>
  <c r="M7" i="25"/>
  <c r="N7" i="25"/>
  <c r="N13" i="25" s="1"/>
  <c r="D70" i="23"/>
  <c r="D72" i="23" s="1"/>
  <c r="D71" i="23"/>
  <c r="D73" i="23" l="1"/>
  <c r="D74" i="23" s="1"/>
  <c r="D75" i="23" s="1"/>
  <c r="D77" i="23" s="1"/>
  <c r="D80" i="23" s="1"/>
  <c r="P7" i="25"/>
  <c r="P13" i="25" s="1"/>
  <c r="M13" i="25"/>
  <c r="P9" i="25"/>
  <c r="O7" i="25"/>
  <c r="O13" i="25" s="1"/>
</calcChain>
</file>

<file path=xl/sharedStrings.xml><?xml version="1.0" encoding="utf-8"?>
<sst xmlns="http://schemas.openxmlformats.org/spreadsheetml/2006/main" count="678" uniqueCount="384">
  <si>
    <t>Код бюджетной классификации расходов бюджета</t>
  </si>
  <si>
    <t>Р</t>
  </si>
  <si>
    <t>ПР</t>
  </si>
  <si>
    <t>КЦСР</t>
  </si>
  <si>
    <t>КВР</t>
  </si>
  <si>
    <t>А</t>
  </si>
  <si>
    <t>Итого</t>
  </si>
  <si>
    <t>N п/п</t>
  </si>
  <si>
    <t>Наименование учреждения</t>
  </si>
  <si>
    <t>Наименование мероприятия, цели (направления) расходования средств</t>
  </si>
  <si>
    <t>Объем субсидии,тыс.рублей</t>
  </si>
  <si>
    <t>….</t>
  </si>
  <si>
    <t>Код</t>
  </si>
  <si>
    <t>Публичное нормативное обязательство</t>
  </si>
  <si>
    <t>Состав публичного нормативного обязательства</t>
  </si>
  <si>
    <t>Правовое основание</t>
  </si>
  <si>
    <t>Категория получателей</t>
  </si>
  <si>
    <t>и т.д. в разрезе НПА</t>
  </si>
  <si>
    <t xml:space="preserve">Руководитель, заместитель руководителя </t>
  </si>
  <si>
    <t>Исполнитель _____________   ______________________</t>
  </si>
  <si>
    <t>________________________       _______________________</t>
  </si>
  <si>
    <t xml:space="preserve">                                        (подпись)           (расшифровка подписи)</t>
  </si>
  <si>
    <t xml:space="preserve">                    (подпись)                                 (расшифровка подписи)</t>
  </si>
  <si>
    <t>"________"   ______________________   ___________г.</t>
  </si>
  <si>
    <t>Телефон:_______________________________________</t>
  </si>
  <si>
    <t>I. Публичные обязательства</t>
  </si>
  <si>
    <t>II. Публичные нормативные обязательства</t>
  </si>
  <si>
    <t>Размер выплаты, установленный нормативным правовым актом</t>
  </si>
  <si>
    <t>в том числе:</t>
  </si>
  <si>
    <t>Х</t>
  </si>
  <si>
    <t>проект</t>
  </si>
  <si>
    <t>Приложение № 1 к Методическим указаниям</t>
  </si>
  <si>
    <t>наименование</t>
  </si>
  <si>
    <t>код</t>
  </si>
  <si>
    <t>1.</t>
  </si>
  <si>
    <t>2.</t>
  </si>
  <si>
    <t>3.</t>
  </si>
  <si>
    <t>4.</t>
  </si>
  <si>
    <t>5.</t>
  </si>
  <si>
    <t>Приложение № 5 к Методическим указаниям</t>
  </si>
  <si>
    <t>Приложение № 3 к Методическим указаниям</t>
  </si>
  <si>
    <t>Приложение № 4 к Методическим указаниям</t>
  </si>
  <si>
    <t>Приложение № 7 к Методическим указаниям</t>
  </si>
  <si>
    <t>№ п/п</t>
  </si>
  <si>
    <t>Наименование публичного обязательства</t>
  </si>
  <si>
    <t>Размер (порядок расчёта) выплаты, установленной НПА</t>
  </si>
  <si>
    <t>Общий объем расходов(тыс.рублей)</t>
  </si>
  <si>
    <t>реквизиты НПА</t>
  </si>
  <si>
    <t>текст нормы</t>
  </si>
  <si>
    <t>Приложение № 6 к Методическим указаниям</t>
  </si>
  <si>
    <r>
      <t xml:space="preserve">Единица измерения: </t>
    </r>
    <r>
      <rPr>
        <i/>
        <sz val="10"/>
        <rFont val="Arial"/>
        <family val="2"/>
        <charset val="204"/>
      </rPr>
      <t xml:space="preserve">тыс.рублей  </t>
    </r>
  </si>
  <si>
    <t>Наименование показателя</t>
  </si>
  <si>
    <t>Код дохода по бюджетной классификации</t>
  </si>
  <si>
    <t>1. ДОХОДЫ</t>
  </si>
  <si>
    <t>Примечание*</t>
  </si>
  <si>
    <t>Доходы - всего</t>
  </si>
  <si>
    <t>2. РАСХОДЫ</t>
  </si>
  <si>
    <t>Примечание</t>
  </si>
  <si>
    <t>Расходы - всего</t>
  </si>
  <si>
    <t>Субъект бюджетного планирования________________________________________</t>
  </si>
  <si>
    <t>по КБСП</t>
  </si>
  <si>
    <t>по ППП</t>
  </si>
  <si>
    <t>Раздел________________________________________________________________</t>
  </si>
  <si>
    <t>по ФКР</t>
  </si>
  <si>
    <t>Подраздел_____________________________________________________________</t>
  </si>
  <si>
    <t>Вид _____________________________________________________________</t>
  </si>
  <si>
    <r>
      <t xml:space="preserve">Единица измерения: </t>
    </r>
    <r>
      <rPr>
        <b/>
        <sz val="10"/>
        <rFont val="Times New Roman"/>
        <family val="1"/>
        <charset val="204"/>
      </rPr>
      <t>в рублях</t>
    </r>
  </si>
  <si>
    <t>по ОКЕИ</t>
  </si>
  <si>
    <t>I</t>
  </si>
  <si>
    <t>наименование показателей</t>
  </si>
  <si>
    <t>схема расчета, дополнительные пояснения</t>
  </si>
  <si>
    <t>цифровые данные</t>
  </si>
  <si>
    <t>Расчет суммы средств, направляемых для выплаты денежного вознаграждения</t>
  </si>
  <si>
    <t>Сумма ежемесячного денежного вознаграждения в месяц</t>
  </si>
  <si>
    <t>Сумма ежемесячного денежного вознаграждения в год</t>
  </si>
  <si>
    <t>п.1 * 12</t>
  </si>
  <si>
    <t>Итого:</t>
  </si>
  <si>
    <t>Расчет средств на выплату:</t>
  </si>
  <si>
    <t>На выплату ежемесячной процентной надбавки за работу в районах Крайнего Севера и приравненных к ним местностях</t>
  </si>
  <si>
    <t>Итого на год:</t>
  </si>
  <si>
    <t>п.6 + п.7 + п.8</t>
  </si>
  <si>
    <t>Итого на месяц:</t>
  </si>
  <si>
    <t>п.9/12м/ц</t>
  </si>
  <si>
    <t>п.10</t>
  </si>
  <si>
    <t>Всего ФОТ на год:</t>
  </si>
  <si>
    <t>II</t>
  </si>
  <si>
    <t>Расчет суммы средств, направляемых для выплаты должностных окладов:</t>
  </si>
  <si>
    <t xml:space="preserve">Сумма должностных окладов в месяц </t>
  </si>
  <si>
    <t>Сумма должностных окладов на год</t>
  </si>
  <si>
    <t>Районного коэффициента (коэффициента)</t>
  </si>
  <si>
    <t>п.13</t>
  </si>
  <si>
    <t>III</t>
  </si>
  <si>
    <t>IV</t>
  </si>
  <si>
    <t>рублей</t>
  </si>
  <si>
    <t xml:space="preserve">схема заполнения: </t>
  </si>
  <si>
    <t>по приказу руководителя</t>
  </si>
  <si>
    <t>Всего:</t>
  </si>
  <si>
    <t>Должность</t>
  </si>
  <si>
    <t>Установ-ленный должностной оклад</t>
  </si>
  <si>
    <t>Итого фонд оплаты труда на месяц</t>
  </si>
  <si>
    <t>Фонд единовремен-ного премирования на год</t>
  </si>
  <si>
    <t>Фонд единовременной выплаты к отпуску</t>
  </si>
  <si>
    <t>ВСЕГО:</t>
  </si>
  <si>
    <t>(п.10*12)+п.11+п.12+п.13</t>
  </si>
  <si>
    <t>2017 год</t>
  </si>
  <si>
    <t>6.</t>
  </si>
  <si>
    <t>7.</t>
  </si>
  <si>
    <t>8.</t>
  </si>
  <si>
    <t>Наименование организаций</t>
  </si>
  <si>
    <t>2018 год</t>
  </si>
  <si>
    <t xml:space="preserve">2018 год </t>
  </si>
  <si>
    <t>Наименование мероприятия</t>
  </si>
  <si>
    <t>Сокращение бюджетных ассигнований на закупку товаров, работ и услуг, в том числе в целях повышения эффективности осуществления закупок, обоснованности цен, контрактов, комплектности и технических характеристик, проведении экспертизы качества поставленного товара, результатов выполненной работы</t>
  </si>
  <si>
    <t>Выведение непрофильных услуг (работ), исключение невостребованных услуг (работ)</t>
  </si>
  <si>
    <t>Повышение эффективности расходов на содержание учреждений (установление нормативов на использование основных средств и материальных ресурсов), в том числе использования зданий, находящихся в оперативном управлении (переезд учреждений в помещения меньшей площади, передача части площадей в долгосрочную аренду)</t>
  </si>
  <si>
    <t>Снижение затрат на предоставление единицы услуг (выполнение работ за счёт прогрессивных решений, оптимизация расходов на административно-управленческий и вспомогательный персонал с учётом установления предельной доли этих расходов в фонде оплаты труда не более 40%)</t>
  </si>
  <si>
    <t>9.</t>
  </si>
  <si>
    <t>10.</t>
  </si>
  <si>
    <t>12.</t>
  </si>
  <si>
    <t>13.</t>
  </si>
  <si>
    <t>14.</t>
  </si>
  <si>
    <t>15.</t>
  </si>
  <si>
    <t>16.</t>
  </si>
  <si>
    <t>Введение нормативно-подушевого финансирования, исходя из численности контингента</t>
  </si>
  <si>
    <t>17.</t>
  </si>
  <si>
    <t>Отмена социальных выплат, исходя из повышения оплаты труда работников бюджетного сектора, как следствие, повышение уровня жизни указанных категорий населения (например, выплаты в сфере образования при выходе на пенсию и др.)</t>
  </si>
  <si>
    <t>Иные направления оптимизации расходов  (продолжить перечень), в том числе в соответствии с письмом Минфина России от 1 декабря 2014 года № 06-03-05/61507</t>
  </si>
  <si>
    <t>Приложение № 2 к Методическим указаниям</t>
  </si>
  <si>
    <r>
      <t xml:space="preserve">Бюджетный эффект (-), </t>
    </r>
    <r>
      <rPr>
        <i/>
        <sz val="11"/>
        <rFont val="Helv"/>
        <charset val="204"/>
      </rPr>
      <t>тыс.рублей</t>
    </r>
  </si>
  <si>
    <t>Реквизиты нормативного правового акта</t>
  </si>
  <si>
    <t>5.1.</t>
  </si>
  <si>
    <t>в том числе административно-управленческого персонала</t>
  </si>
  <si>
    <t>6.1.</t>
  </si>
  <si>
    <t>11.</t>
  </si>
  <si>
    <t>2019 год</t>
  </si>
  <si>
    <t xml:space="preserve">2019 год </t>
  </si>
  <si>
    <t>отчёт за 2015 год</t>
  </si>
  <si>
    <t>Классификация расходов</t>
  </si>
  <si>
    <t>Сумма (руб.)</t>
  </si>
  <si>
    <t>КФСР</t>
  </si>
  <si>
    <t>ЭКР</t>
  </si>
  <si>
    <t>Меропри-ятие</t>
  </si>
  <si>
    <t>Наименование КОСГУ</t>
  </si>
  <si>
    <t>ХХХХ</t>
  </si>
  <si>
    <t>ХХ.Х.ХХ.ХХХХХ</t>
  </si>
  <si>
    <t>ХХХ</t>
  </si>
  <si>
    <t>ХХ.ХХ.ХХ</t>
  </si>
  <si>
    <t>расчет (формула)</t>
  </si>
  <si>
    <t>НАПРИМЕР:</t>
  </si>
  <si>
    <t>00.00.00</t>
  </si>
  <si>
    <t>Заработная плата</t>
  </si>
  <si>
    <t xml:space="preserve">Заработная плата лиц, замещающих должности государственной гражданской службы </t>
  </si>
  <si>
    <t xml:space="preserve">Заработная плата лиц, занимающих должности, не отнесенные к должностям гражданской службы, и осуществляющих техническое обеспечение деятельности </t>
  </si>
  <si>
    <t>Заработная плата рабочих</t>
  </si>
  <si>
    <t>Начисления на выплаты по оплате труда</t>
  </si>
  <si>
    <t>ПФР</t>
  </si>
  <si>
    <t>796*ед.*22%</t>
  </si>
  <si>
    <t>ФСС</t>
  </si>
  <si>
    <t>718*ед.* 2,9%</t>
  </si>
  <si>
    <t>(ФОТ-(796*ед.))*10%</t>
  </si>
  <si>
    <t>ФФОМС</t>
  </si>
  <si>
    <t>ФОТ*5,1%</t>
  </si>
  <si>
    <t>ФОТ*0,2%</t>
  </si>
  <si>
    <t>36.00.00</t>
  </si>
  <si>
    <t>Прочие работы, услуги</t>
  </si>
  <si>
    <t>Обязательное государственное страхование служащих</t>
  </si>
  <si>
    <t>МДС*45*0,7</t>
  </si>
  <si>
    <t>МДС*6*1,8</t>
  </si>
  <si>
    <t>39.00.00</t>
  </si>
  <si>
    <t>Услуги связи</t>
  </si>
  <si>
    <t>Интернет</t>
  </si>
  <si>
    <t>Услуги местной, внутризоновой, междугородней связи</t>
  </si>
  <si>
    <t>Сотовая связь</t>
  </si>
  <si>
    <t>и т.д. в разрезе кодов классификации операций сектора государственного управления (КОСГУ)</t>
  </si>
  <si>
    <t>________________       _______________________</t>
  </si>
  <si>
    <t xml:space="preserve">         (подпись)                    (расшифровка подписи)</t>
  </si>
  <si>
    <t>Исполнитель:</t>
  </si>
  <si>
    <t>Приложение № 9 к Методическим указаниям</t>
  </si>
  <si>
    <t>Приложение 9.1</t>
  </si>
  <si>
    <t>Приложение 9.3</t>
  </si>
  <si>
    <t>Приложение 9.4</t>
  </si>
  <si>
    <t>Направление расходов</t>
  </si>
  <si>
    <t>Описание результата (+;-), планируемого к достижению  с указанием периода и единиц измерения **</t>
  </si>
  <si>
    <t>** - в зависимости от реализуемого мероприятия указываются количественные, качественные или финансовые показатели, достижение которых планируется в рассматриваемом бюджетном периоде (по отношению к уровню текущего 2016 г.), с указанием конкретного периода (это может быть "на конец 2019 года (или начало 2020 года)", либо ранее).</t>
  </si>
  <si>
    <t xml:space="preserve">* Указывается правовое основание и (или) тип средств (целевые, предпринимательские), указывается также тип или вид учреждения </t>
  </si>
  <si>
    <r>
      <t xml:space="preserve">Единица измерения: </t>
    </r>
    <r>
      <rPr>
        <i/>
        <sz val="11"/>
        <color indexed="8"/>
        <rFont val="Times New Roman"/>
        <family val="1"/>
        <charset val="204"/>
      </rPr>
      <t>тыс.рублей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</si>
  <si>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 2017 год</t>
  </si>
  <si>
    <t xml:space="preserve"> 2019 год</t>
  </si>
  <si>
    <r>
      <t xml:space="preserve">Распределение по </t>
    </r>
    <r>
      <rPr>
        <sz val="11"/>
        <rFont val="Arial"/>
        <family val="2"/>
        <charset val="204"/>
      </rPr>
      <t xml:space="preserve"> КОСГУ</t>
    </r>
  </si>
  <si>
    <t>* в примечании приводятся описания планируемого изменения объёма и направлений предоставления субсидий на иные цели по сравнению с отчётом и (или) текущим годом</t>
  </si>
  <si>
    <t>Направление субсидии</t>
  </si>
  <si>
    <t>направление мероприятия, цель, направление расходования средств</t>
  </si>
  <si>
    <t>норма БК РФ (пункт, статья)</t>
  </si>
  <si>
    <t>Расчет объемов бюджетных ассигнований в 2017 году на содержание</t>
  </si>
  <si>
    <r>
      <t>Информация о принимаемых мерах   в 2017 - 2019 годах ответственным исполнителем муниципальных программ (главным распорядителем бюджетных средств) по оптимизации и повышению эффективности управления бюджетными расходами в курируемой сфере (</t>
    </r>
    <r>
      <rPr>
        <sz val="12"/>
        <rFont val="Arial"/>
        <family val="2"/>
        <charset val="204"/>
      </rPr>
      <t>с перераспределением на другие приоритетные направления)</t>
    </r>
  </si>
  <si>
    <t>Наименование ответственного исполнителя муниципальных программ (главного распорядителя бюджетных средств)____________________________________________________</t>
  </si>
  <si>
    <t>Планируемые к принятию решения *</t>
  </si>
  <si>
    <t>Информация предоставляется в отношении всех расходов бюджета (включая все виды межбюджетных трансфертов)</t>
  </si>
  <si>
    <t>Повышение эффективности формирования муниуипального задания (сокращение бюджетных ассигнований без сокращения объёма муниципальных услуг)</t>
  </si>
  <si>
    <t>Реструктуризация бюджетной сети, включая изменение типа существующих МУ, перепрофилирование МУ, присоединение отдельных учреждений (объединение нескольких) к другим организациям, ликвидация МУ, в т.ч. деятельность которых не соответствует закреплённым полномочиям или профилю структурного подразделения администрации, осущ.функции учредителя</t>
  </si>
  <si>
    <t>Оптимизация численности работников  органов местного самоуправления</t>
  </si>
  <si>
    <t xml:space="preserve">Оптимизация численности работников  муниципальных учреждений </t>
  </si>
  <si>
    <t>Оптимизация лимитов потребления топливно-энергетических ресурсов МУ; Обеспечение энергоэффективности в бюджетном секторе</t>
  </si>
  <si>
    <t>Привлечение частного сектора для предоставления муниципальных услуг (передача оказания части муниципальных услуг в рыночный сектор)</t>
  </si>
  <si>
    <t>Создание централизованных служб, передача несвойственных функций на аутсорсинг</t>
  </si>
  <si>
    <t>В рамках формирования расходов на содержание ОМС сокращение служебных командировок, расходов на подписку и периодические издания, информационное освещение деятельности ОМС, сокращение численности ОМС и др.</t>
  </si>
  <si>
    <t>Передача части полномочий (функций) ОМС и МУ по предоставлению муниципальных услуг в многофункциональные центры</t>
  </si>
  <si>
    <t xml:space="preserve">Оптимизация (сокращение) бюджетных ассигнований на предоставление субсидий иным организациям (за исключением государственных, муниципальных). Оценка эффекивности предоставления субсидий организациям СМИ, ТВ, предприятиям физкультурно-оздоровительного комплекса, транспортным предприятиям и др. Оценка всех видов муниципальных преференций юридическим лицам (льготы, субсидии, гарантии и др.) и финансового результата для муниципального бюджета. Оптимизация (сокращение) отдельных видов преференций </t>
  </si>
  <si>
    <t>* - конкретизируются меры, принимаемые (планируемые), соответствующие наименованию мероприятия</t>
  </si>
  <si>
    <t xml:space="preserve">Заявка на планирумые объемы бюджетных ассигнований по 
публичным обязательствам перед физическим
лицом, подлежащих исполнению в денежной форме
бюджетными и автономными учреждениями городского округа </t>
  </si>
  <si>
    <t>Расходы муниципальных казённых учреждений городского округа, осуществление которых предполагается за счёт доходов, получаемых казёнными учреждениями от приносящей доход деятельности</t>
  </si>
  <si>
    <r>
      <t xml:space="preserve">план на 2016 год </t>
    </r>
    <r>
      <rPr>
        <sz val="9"/>
        <rFont val="Arial"/>
        <family val="2"/>
        <charset val="204"/>
      </rPr>
      <t>(с последними изменениями)</t>
    </r>
  </si>
  <si>
    <t xml:space="preserve"> Перечень направлений и объемы бюджетных ассигнований бюджета города Пыть-Яха, передаваемые   бюджетным и автономным учреждениям в виде субсидий на иные цели</t>
  </si>
  <si>
    <t>план на 2016 год (с последними изменениями)</t>
  </si>
  <si>
    <t xml:space="preserve">Перечень направлений и объемы бюджетных ассигнований бюджета города Пыть-Яха, передаваемые в виде субсидий, в соответствии с п.2 и 7 ст.78 и п.2 и 4 ст.78.1 Бюджетного кодекса </t>
  </si>
  <si>
    <t>Наименование ответственного исполнителя муниципальных программ (главного распорядителя бюджетных средств)_________________________________</t>
  </si>
  <si>
    <t>(наименование казенного учреждения)</t>
  </si>
  <si>
    <t>Приложение № 7.1 к Методическим рекомендациям</t>
  </si>
  <si>
    <r>
      <t xml:space="preserve">№ телефона </t>
    </r>
    <r>
      <rPr>
        <u/>
        <sz val="10"/>
        <rFont val="Times New Roman"/>
        <family val="1"/>
      </rPr>
      <t xml:space="preserve">                      .</t>
    </r>
  </si>
  <si>
    <t>(Ф.И.О. полностью)</t>
  </si>
  <si>
    <r>
      <t>Исполнитель _________________________________</t>
    </r>
    <r>
      <rPr>
        <u/>
        <sz val="10"/>
        <rFont val="Times New Roman"/>
        <family val="1"/>
      </rPr>
      <t xml:space="preserve">                     </t>
    </r>
  </si>
  <si>
    <t>I (п.14)+II (п.17)+III+IV</t>
  </si>
  <si>
    <t>ВСЕГО ФОНД ЗАРАБОТНОЙ ПЛАТЫ НА ГОД:</t>
  </si>
  <si>
    <t>ВСЕГО по Приложению 8в:</t>
  </si>
  <si>
    <t>п.14</t>
  </si>
  <si>
    <t>ВСЕГО по Приложению 8б:</t>
  </si>
  <si>
    <t>п.12+п.14+п.15+п. 16</t>
  </si>
  <si>
    <t>((E64*12)+п.3+п.4+п.5+п.6+п.8)/12*2,2</t>
  </si>
  <si>
    <t>Части денежного содержания  при уходе в отпуск - в размере 1 месячного фонда оплаты труда</t>
  </si>
  <si>
    <t>(п.12+п.14)/12*3,5</t>
  </si>
  <si>
    <t>Единовременной выплаты при предоставлении ежегодного оплачиваемого отпуска и материальной помощи - в размере 3,5месячных фондов оплаты труда</t>
  </si>
  <si>
    <t>п.13*2,5</t>
  </si>
  <si>
    <t>Единовременных премий, премии по результатам работы за год - в размере двух с половиной месячных фондов оплаты труда</t>
  </si>
  <si>
    <t>п.12/12м/ц</t>
  </si>
  <si>
    <t>п.9+п.10+п.11</t>
  </si>
  <si>
    <t>п.9*50%</t>
  </si>
  <si>
    <t>п.9*70%</t>
  </si>
  <si>
    <t>сумма данных по пунктам от 2 до пункта 8 включительно</t>
  </si>
  <si>
    <t xml:space="preserve">Младшая граппа должностей </t>
  </si>
  <si>
    <t xml:space="preserve">Старшая группа должностей </t>
  </si>
  <si>
    <t>Ведущая группа должностей</t>
  </si>
  <si>
    <t>Главная группа должностей "Р" "С"</t>
  </si>
  <si>
    <t xml:space="preserve">Высшая группа должностей "Р" </t>
  </si>
  <si>
    <t xml:space="preserve">Ежемесячного денежного поощрения </t>
  </si>
  <si>
    <t>Премий за выполнение особо важных и сложных заданий, к юбилейным датам и праздничным дням, ежемесячной (персональной) выплаты за сложность, напряженность и высокие достижения в работе</t>
  </si>
  <si>
    <t>по списку</t>
  </si>
  <si>
    <t>Ежемесячной процентной надбавки к должностному окладу за работу со сведениями, составляющими государственную тайну - в размере восьми должностных окладов</t>
  </si>
  <si>
    <t xml:space="preserve">Ежемесячной надбавки к должностному окладу за особые условия муниципальной службы </t>
  </si>
  <si>
    <t>п.1*3,6</t>
  </si>
  <si>
    <t xml:space="preserve">Ежемесячной надбавки к должностному окладу за выслугу лет - в размере три и шесть должностных окладов </t>
  </si>
  <si>
    <t xml:space="preserve">Младшая группа должностей </t>
  </si>
  <si>
    <t xml:space="preserve">Главная группа должностей </t>
  </si>
  <si>
    <t>Высшая группа должностей "</t>
  </si>
  <si>
    <t>Ежемесячной надбавки к должностному окладу за классный чин</t>
  </si>
  <si>
    <t>Расчет суммы средств, направляемых для выплаты должностных окладов, предусматриваются следующие средства для выплаты:</t>
  </si>
  <si>
    <t xml:space="preserve">Ведущая группа должностей </t>
  </si>
  <si>
    <t>Высшая группа должностей</t>
  </si>
  <si>
    <t>Формирование фонда оплаты труда лиц, замещающих должности муниципальной службы</t>
  </si>
  <si>
    <t>п.9+п.11+п.12+п.13</t>
  </si>
  <si>
    <t>((п.2+п.3+п.4)/12*2,2</t>
  </si>
  <si>
    <t>(п.9+п.11)/12*3,5</t>
  </si>
  <si>
    <t>Единовременной выплаты при предоставлении ежегодного оплачиваемого отпуска и материальной помощи - в размере 3,5 месячных фондов оплаты труда</t>
  </si>
  <si>
    <t>п.10*4,5</t>
  </si>
  <si>
    <t>Денежное поощрение  по результатам работы за квартал,  год - в размере четырёх с половиной месячных фондов оплаты труда</t>
  </si>
  <si>
    <t>п.6*50%</t>
  </si>
  <si>
    <t>п.6*70%</t>
  </si>
  <si>
    <t>сумма данных по пунктам от 2 до пункта 5 включительно</t>
  </si>
  <si>
    <t>п.1*24,5</t>
  </si>
  <si>
    <t>Премий за выполнение особо важных и сложных заданий - в размере двадцати четырех и пять денежных вознаграждений</t>
  </si>
  <si>
    <t>п.1*8</t>
  </si>
  <si>
    <t>Ежемесячной выплаты за работу со сведениями, составляющими государственную тайну, - в размере восьми денежных вознаграждений</t>
  </si>
  <si>
    <t>п.1*67</t>
  </si>
  <si>
    <t>Ежемесячного денежного поощрения - в размере 67 денежных вознаграждений</t>
  </si>
  <si>
    <t>Расчет средств, направляемых сверх суммы средств для выплаты денежного вознаграждения предусматриваются следующие средства для выплаты (в расчете на год):</t>
  </si>
  <si>
    <t xml:space="preserve">по штатному расписанию </t>
  </si>
  <si>
    <t>Формирование фонда оплаты труда лиц, замещающих муниципальные должности должности муниципального образования</t>
  </si>
  <si>
    <r>
      <t>Получатель бюджетных средств:</t>
    </r>
    <r>
      <rPr>
        <b/>
        <i/>
        <u/>
        <sz val="10"/>
        <rFont val="Times New Roman"/>
        <family val="1"/>
        <charset val="204"/>
      </rPr>
      <t xml:space="preserve">      </t>
    </r>
  </si>
  <si>
    <t>п.13*4,5</t>
  </si>
  <si>
    <t xml:space="preserve">Высшая группа должностей </t>
  </si>
  <si>
    <t>Премий за выполнение особо важных и сложных заданий, ежемесячной (персональной) выплаты за сложность, напряженность и высокие достижения в работе</t>
  </si>
  <si>
    <t>Главная группа должностей</t>
  </si>
  <si>
    <t>Приложение № 7.2 к Методическим рекомендациям</t>
  </si>
  <si>
    <t>(п.10*12)+п.11+п.12+ п.13</t>
  </si>
  <si>
    <t>((п.10*12+п.11 + п. 12)/12*2,5</t>
  </si>
  <si>
    <t>п.10 * 1</t>
  </si>
  <si>
    <t>п.10 * 4,5</t>
  </si>
  <si>
    <t>п.4+п.5+п.6+п.7+п.8+п.9</t>
  </si>
  <si>
    <t>(п.4+п.5+п.6+п.7+п.8) * (до 110%)</t>
  </si>
  <si>
    <t>(п.4+п.5+п.6) * (до 50%)</t>
  </si>
  <si>
    <t>(п.4+п.5+п.6) * 70%</t>
  </si>
  <si>
    <t>п.4 * (до 30%)</t>
  </si>
  <si>
    <t>п.4 * (до 60%)</t>
  </si>
  <si>
    <t>max</t>
  </si>
  <si>
    <t>min</t>
  </si>
  <si>
    <t xml:space="preserve">ВСЕГО ФОНД ОПЛАТЫ ТРУДА НА ГОД </t>
  </si>
  <si>
    <t>Фонд премирования по результатам работы за  год, квартал</t>
  </si>
  <si>
    <t>Фонд ежемесячного премирования от установленного должностного оклада с учетом надбавок и доплат к нему  (до 110%)</t>
  </si>
  <si>
    <t>Северная надбавка (до 50%)</t>
  </si>
  <si>
    <t>Районный коэффициент (70%)</t>
  </si>
  <si>
    <t>Ежемесячная надбавка за выслугу лет к должностному окладу                    (до 30%)</t>
  </si>
  <si>
    <t>Ежемесячная надбавка к должностному окладу за особые условия работы в органах муниципальной власти (до 60 %)</t>
  </si>
  <si>
    <t>Диапазон должностного оклада</t>
  </si>
  <si>
    <t>Количество шт. ед</t>
  </si>
  <si>
    <t>Приложение № 7.3  к Методическим рекомендациям</t>
  </si>
  <si>
    <t>(п.10*12)+п.11+п.12)/12) * 2,5</t>
  </si>
  <si>
    <t>п.9 * 4+3</t>
  </si>
  <si>
    <t>(п.4+п.5+п.6+п.7+п.8)</t>
  </si>
  <si>
    <t>(п.4+п.5+п.6+п.7) * (300%)</t>
  </si>
  <si>
    <t>(п.4+п.5) * (до 50%)</t>
  </si>
  <si>
    <t>(п.4+п.5) * 70%</t>
  </si>
  <si>
    <t>п.4 * 30%+45%</t>
  </si>
  <si>
    <t>по распоря-жению Главы</t>
  </si>
  <si>
    <t>ВСЕГО ФОНД ОПЛАТЫ ТРУДА НА ГОД</t>
  </si>
  <si>
    <t>Обеспечение выплат  премий по результатам работы за  квартал, год</t>
  </si>
  <si>
    <t>Фонд ежемесячного премирования                           (300%)</t>
  </si>
  <si>
    <t>Доплаты и надбавки</t>
  </si>
  <si>
    <t>Количество шт. ед.</t>
  </si>
  <si>
    <t>Наименование должности</t>
  </si>
  <si>
    <t>Приложение № 7.4 в к Методическим рекомендациям</t>
  </si>
  <si>
    <t>Расчет бюджетных проектировок по фонду оплаты труда лиц, замещающих муниципальные должности муниципального образования городской округ город Пыть - Ях</t>
  </si>
  <si>
    <t>Расчет бюджетных проектировок по фонду оплаты труда лиц,  замещающих должности муниципальной службы муниципального образования городской округ город Пыть - Ях</t>
  </si>
  <si>
    <t>Расчет фонда оплаты труда лиц, занимающих должности, не отнесенные к должностям муниципальной службы, и осуществляющих техническое обеспечение деятельности  органов муниципального образования</t>
  </si>
  <si>
    <t>Расчет фонда оплаты труда рабочих, работающих в органах местного самоуправления</t>
  </si>
  <si>
    <t xml:space="preserve">Указ №1688 «О некоторых мерах по реализации государственной политики в сфере защиты детей-сирот и детей, оставшихся без попечения родителей», в т.ч. по направлениям:
</t>
  </si>
  <si>
    <t xml:space="preserve">Указ №761«О Национальной стратегии действий в интересах детей на 2012 – 2017 годы», в т.ч. по направлениям:
</t>
  </si>
  <si>
    <t xml:space="preserve">Указ №601«Об основных направлениях совершенствования системы государственного управления», в т.ч. по направлениям:
</t>
  </si>
  <si>
    <t xml:space="preserve">Указ №606  «О мерах по реализации демографической политики Российской Федерации», в т.ч. по направлениям:
</t>
  </si>
  <si>
    <t xml:space="preserve">Указ №600 «О мерах по обеспечению граждан Российской Федерации доступным комфортным жильем и повышению качества жилищно-коммунальных услуг ", в т.ч. по направлениям:
</t>
  </si>
  <si>
    <t xml:space="preserve">Указ №599«О мерах по реализации государственной политики в области образования и науки», в т.ч. по направлениям:
</t>
  </si>
  <si>
    <t>Указ №598 «О совершенствовании государственной политики в сфере здравоохранения», в т.ч. по направлениям:</t>
  </si>
  <si>
    <t>Указ №597 «О мероприятиях по реализации государственной социальной политики», в т.ч. по направлениям:</t>
  </si>
  <si>
    <r>
      <t>ВСЕГО</t>
    </r>
    <r>
      <rPr>
        <b/>
        <sz val="16"/>
        <color theme="1"/>
        <rFont val="Times New Roman"/>
        <family val="1"/>
        <charset val="204"/>
      </rPr>
      <t xml:space="preserve"> </t>
    </r>
  </si>
  <si>
    <t xml:space="preserve"> местный бюджет</t>
  </si>
  <si>
    <t>федеральный бюджет</t>
  </si>
  <si>
    <t>бюджет автономного округа</t>
  </si>
  <si>
    <t>местный бюджет</t>
  </si>
  <si>
    <t>за счет иных источников</t>
  </si>
  <si>
    <t>за счет средств федерального бюджета</t>
  </si>
  <si>
    <r>
      <t xml:space="preserve">за счет бюджета  </t>
    </r>
    <r>
      <rPr>
        <b/>
        <u/>
        <sz val="14"/>
        <color rgb="FFFF0000"/>
        <rFont val="Times New Roman"/>
        <family val="1"/>
        <charset val="204"/>
      </rPr>
      <t xml:space="preserve">(закон №1-оз от 20.02.14) </t>
    </r>
    <r>
      <rPr>
        <b/>
        <sz val="14"/>
        <color rgb="FFFF0000"/>
        <rFont val="Times New Roman"/>
        <family val="1"/>
        <charset val="204"/>
      </rPr>
      <t>+ оптимизация</t>
    </r>
  </si>
  <si>
    <t>Консолидированный бюджет</t>
  </si>
  <si>
    <t>Кроме того, иные источники (указать!)</t>
  </si>
  <si>
    <t>Проект</t>
  </si>
  <si>
    <t xml:space="preserve">Общая потребность в средствах </t>
  </si>
  <si>
    <t>Предусмотрено (уточненный план на последнюю дату)</t>
  </si>
  <si>
    <t>в том числе</t>
  </si>
  <si>
    <t xml:space="preserve">Предусмотренно </t>
  </si>
  <si>
    <t>2016 год</t>
  </si>
  <si>
    <t xml:space="preserve">Направления Указов Президента Российской </t>
  </si>
  <si>
    <t>(тыс.рублей)</t>
  </si>
  <si>
    <t>Общая оценка и источники обеспечения реализации в 2016-2019 годах Указов Президента Российской Федерации, направленных на достижение целевых показателей</t>
  </si>
  <si>
    <t xml:space="preserve">тигнутого </t>
  </si>
  <si>
    <t>ВСЕГО</t>
  </si>
  <si>
    <t xml:space="preserve">Общая потребность в средствах (уточнен.) </t>
  </si>
  <si>
    <t xml:space="preserve">Общая потребность в средствах  </t>
  </si>
  <si>
    <t xml:space="preserve">Указ Президента Российской </t>
  </si>
  <si>
    <t>Единица измерения: рублей</t>
  </si>
  <si>
    <t>Лицевой счет</t>
  </si>
  <si>
    <t>Код бюджетной классификации</t>
  </si>
  <si>
    <t xml:space="preserve">Очередной финансовый год </t>
  </si>
  <si>
    <t>Первый год планового периода</t>
  </si>
  <si>
    <t>Второй год планового периода</t>
  </si>
  <si>
    <t xml:space="preserve">наименование </t>
  </si>
  <si>
    <t xml:space="preserve">Единицы измерения </t>
  </si>
  <si>
    <t>затраты  на уплату налогов, в качестве объекта налогооблажения по которым признается имущество учреждения*</t>
  </si>
  <si>
    <t>Приложение №8  к Методическим указаниям</t>
  </si>
  <si>
    <t>Расчёт объема бюджетных ассигнований на финансовое обеспечение выполнения муниципального задания на оказание муниципальных услуг (работ)</t>
  </si>
  <si>
    <t>Муниципальной услуги (работы)</t>
  </si>
  <si>
    <t>объем муниципальных услуг (работ) в натуральном выражении, всего</t>
  </si>
  <si>
    <t>нормативные затраты на оказание единицы муниципальной услуги (работы)</t>
  </si>
  <si>
    <t>объем бюджетных ассигнований на оказание муниципальной услуги (выполнение работы)                          (гр.6*гр.7)</t>
  </si>
  <si>
    <t>объем муниципальных услуг (работ)  в натуральном выражении, оказываемых на платной основе</t>
  </si>
  <si>
    <t xml:space="preserve">размер платы (тариф и цена) на оказание i-й муниципальной услуги, установленный муниципальным заданием </t>
  </si>
  <si>
    <t>объем доходов от платной деятельности при исполнении муниципального задания (гр.9* гр.10)</t>
  </si>
  <si>
    <t>*- затраты на уплату налогов, в качестве объекта налогооблажения по которым признается имущество учреждений, определяються с учетом пункта п.3.21 постановления администрации города № 260-па</t>
  </si>
  <si>
    <t>нормативные затраты на содержание имущества, не используемого для оказания муниципальных услуг (выполнения работ) и для общехозяйственных нужд</t>
  </si>
  <si>
    <t>объем бюджетных ассигнований на финансовое обеспечение выполнения муниципального задания             Итого:                                                           ( гр8.-гр.11+гр.12+    гр.13)</t>
  </si>
  <si>
    <t>объем бюджетных ассигнований на оказание муниципальной услуги (выполнение работы)                          (гр.15*гр.16)</t>
  </si>
  <si>
    <t xml:space="preserve">размер платы(тариф и цена) на оказание i-й муниципальной услуги, установленный муниципальным заданием </t>
  </si>
  <si>
    <t>объем доходов от платной деятельности при исполнении муниципального задания (гр.18* гр.19)</t>
  </si>
  <si>
    <t>объем бюджетных ассигнований на финансовое обеспечение выполнения муниципального задания             Итого:                                                           ( гр.17 -гр.20+гр.21+    гр.22)</t>
  </si>
  <si>
    <t>объем бюджетных ассигнований на оказание муниципальной услуги (выполнение работы)                          (гр.24*гр.25)</t>
  </si>
  <si>
    <t>объем доходов от платной деятельности при исполнении муниципального задания (гр.27* гр.28)</t>
  </si>
  <si>
    <t>объем бюджетных ассигнований на финансовое обеспечение выполнения муниципального задания             Итого:                                                           ( гр. 26-гр.29+гр.30+    гр.31)</t>
  </si>
  <si>
    <t>Перечень публичных обязательств и публичных нормативных обязательств, подлежащих исполнению за счет средств бюджета города Пыть-Яха в 2017-2019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</si>
</sst>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000"/>
    <numFmt numFmtId="167" formatCode="0000000000"/>
    <numFmt numFmtId="168" formatCode="000"/>
    <numFmt numFmtId="169" formatCode="000\.00\.00"/>
    <numFmt numFmtId="170" formatCode="00\.00\.00"/>
    <numFmt numFmtId="171" formatCode="_(* #,##0_);_(* \(#,##0\);_(* &quot;-&quot;_);_(@_)"/>
  </numFmts>
  <fonts count="8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</font>
    <font>
      <b/>
      <sz val="14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Helv"/>
      <charset val="204"/>
    </font>
    <font>
      <i/>
      <sz val="11"/>
      <name val="Helv"/>
      <charset val="204"/>
    </font>
    <font>
      <b/>
      <sz val="11"/>
      <name val="Helv"/>
      <charset val="204"/>
    </font>
    <font>
      <b/>
      <sz val="11"/>
      <name val="Arial"/>
      <family val="2"/>
      <charset val="204"/>
    </font>
    <font>
      <sz val="8"/>
      <name val="Times New Roman"/>
      <family val="1"/>
    </font>
    <font>
      <sz val="9"/>
      <name val="Arial"/>
      <family val="2"/>
      <charset val="204"/>
    </font>
    <font>
      <i/>
      <sz val="10"/>
      <name val="Helv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0070C0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i/>
      <sz val="16"/>
      <color rgb="FF0070C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scheme val="minor"/>
    </font>
    <font>
      <i/>
      <sz val="20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0" fontId="10" fillId="0" borderId="0"/>
    <xf numFmtId="0" fontId="6" fillId="0" borderId="0"/>
    <xf numFmtId="0" fontId="32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10" fillId="0" borderId="0"/>
  </cellStyleXfs>
  <cellXfs count="66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0" fontId="7" fillId="0" borderId="0" xfId="1" applyFont="1"/>
    <xf numFmtId="0" fontId="5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7" fillId="0" borderId="0" xfId="3" applyFont="1"/>
    <xf numFmtId="0" fontId="9" fillId="0" borderId="0" xfId="2" applyFont="1" applyAlignment="1" applyProtection="1">
      <alignment horizontal="right"/>
      <protection hidden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9" fillId="0" borderId="0" xfId="0" applyFont="1" applyAlignment="1">
      <alignment horizontal="right" vertical="center"/>
    </xf>
    <xf numFmtId="0" fontId="24" fillId="0" borderId="0" xfId="0" applyFont="1"/>
    <xf numFmtId="0" fontId="29" fillId="0" borderId="24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ont="1"/>
    <xf numFmtId="0" fontId="28" fillId="0" borderId="0" xfId="0" applyFont="1"/>
    <xf numFmtId="0" fontId="30" fillId="0" borderId="0" xfId="1" applyFont="1"/>
    <xf numFmtId="0" fontId="31" fillId="0" borderId="0" xfId="0" applyFont="1" applyAlignment="1">
      <alignment vertical="top"/>
    </xf>
    <xf numFmtId="0" fontId="4" fillId="0" borderId="0" xfId="0" applyFont="1"/>
    <xf numFmtId="0" fontId="7" fillId="0" borderId="0" xfId="3" applyFont="1" applyAlignment="1">
      <alignment vertical="center"/>
    </xf>
    <xf numFmtId="0" fontId="0" fillId="0" borderId="0" xfId="0"/>
    <xf numFmtId="0" fontId="9" fillId="0" borderId="0" xfId="0" applyFont="1" applyAlignment="1">
      <alignment horizontal="right" vertical="center"/>
    </xf>
    <xf numFmtId="0" fontId="5" fillId="0" borderId="0" xfId="0" applyFont="1"/>
    <xf numFmtId="0" fontId="8" fillId="0" borderId="0" xfId="0" applyFont="1" applyAlignment="1">
      <alignment vertical="top"/>
    </xf>
    <xf numFmtId="0" fontId="2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0" fillId="0" borderId="0" xfId="0" applyFont="1" applyBorder="1" applyAlignment="1">
      <alignment horizontal="center" vertical="center" wrapText="1"/>
    </xf>
    <xf numFmtId="0" fontId="5" fillId="3" borderId="0" xfId="0" applyFont="1" applyFill="1"/>
    <xf numFmtId="0" fontId="0" fillId="3" borderId="0" xfId="0" applyFill="1"/>
    <xf numFmtId="0" fontId="8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26" fillId="3" borderId="10" xfId="0" applyFont="1" applyFill="1" applyBorder="1" applyAlignment="1">
      <alignment vertical="center"/>
    </xf>
    <xf numFmtId="0" fontId="25" fillId="3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41" fillId="0" borderId="0" xfId="0" applyFont="1"/>
    <xf numFmtId="0" fontId="42" fillId="0" borderId="0" xfId="0" applyFont="1" applyAlignment="1">
      <alignment horizontal="center" vertical="center" wrapText="1"/>
    </xf>
    <xf numFmtId="0" fontId="44" fillId="0" borderId="0" xfId="0" applyFont="1"/>
    <xf numFmtId="0" fontId="44" fillId="0" borderId="4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right" vertical="top" wrapText="1"/>
    </xf>
    <xf numFmtId="0" fontId="44" fillId="0" borderId="1" xfId="0" applyFont="1" applyBorder="1" applyAlignment="1">
      <alignment vertical="top" wrapText="1"/>
    </xf>
    <xf numFmtId="0" fontId="44" fillId="0" borderId="1" xfId="0" applyFont="1" applyBorder="1"/>
    <xf numFmtId="0" fontId="44" fillId="0" borderId="22" xfId="0" applyFont="1" applyBorder="1"/>
    <xf numFmtId="0" fontId="0" fillId="2" borderId="2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50" fillId="0" borderId="1" xfId="0" applyFont="1" applyBorder="1" applyAlignment="1">
      <alignment vertical="top" wrapText="1"/>
    </xf>
    <xf numFmtId="0" fontId="41" fillId="0" borderId="1" xfId="0" applyFont="1" applyBorder="1" applyAlignment="1">
      <alignment vertical="top" wrapText="1"/>
    </xf>
    <xf numFmtId="0" fontId="42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52" fillId="0" borderId="0" xfId="0" applyFont="1"/>
    <xf numFmtId="0" fontId="52" fillId="0" borderId="0" xfId="0" applyFont="1" applyAlignment="1">
      <alignment horizontal="right"/>
    </xf>
    <xf numFmtId="0" fontId="15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53" fillId="0" borderId="1" xfId="0" applyNumberFormat="1" applyFont="1" applyBorder="1"/>
    <xf numFmtId="164" fontId="52" fillId="0" borderId="1" xfId="0" applyNumberFormat="1" applyFont="1" applyBorder="1"/>
    <xf numFmtId="166" fontId="15" fillId="0" borderId="1" xfId="2" applyNumberFormat="1" applyFont="1" applyFill="1" applyBorder="1" applyAlignment="1" applyProtection="1">
      <alignment horizontal="center"/>
      <protection hidden="1"/>
    </xf>
    <xf numFmtId="167" fontId="15" fillId="0" borderId="1" xfId="2" applyNumberFormat="1" applyFont="1" applyFill="1" applyBorder="1" applyAlignment="1" applyProtection="1">
      <alignment horizontal="center"/>
      <protection hidden="1"/>
    </xf>
    <xf numFmtId="168" fontId="15" fillId="0" borderId="1" xfId="2" applyNumberFormat="1" applyFont="1" applyFill="1" applyBorder="1" applyAlignment="1" applyProtection="1">
      <alignment horizontal="center"/>
      <protection hidden="1"/>
    </xf>
    <xf numFmtId="169" fontId="15" fillId="0" borderId="1" xfId="2" applyNumberFormat="1" applyFont="1" applyFill="1" applyBorder="1" applyAlignment="1" applyProtection="1">
      <alignment horizontal="center"/>
      <protection hidden="1"/>
    </xf>
    <xf numFmtId="0" fontId="1" fillId="0" borderId="22" xfId="0" applyFont="1" applyFill="1" applyBorder="1" applyAlignment="1">
      <alignment horizontal="center" vertical="center"/>
    </xf>
    <xf numFmtId="0" fontId="28" fillId="0" borderId="37" xfId="0" applyFont="1" applyBorder="1" applyAlignment="1">
      <alignment horizontal="center" vertical="center" wrapText="1"/>
    </xf>
    <xf numFmtId="0" fontId="5" fillId="0" borderId="0" xfId="5" applyFont="1" applyFill="1" applyAlignment="1">
      <alignment horizontal="center"/>
    </xf>
    <xf numFmtId="0" fontId="5" fillId="0" borderId="0" xfId="5" applyFont="1" applyFill="1" applyAlignment="1">
      <alignment horizontal="center" vertical="center"/>
    </xf>
    <xf numFmtId="0" fontId="33" fillId="0" borderId="0" xfId="5" applyFont="1" applyFill="1" applyAlignment="1"/>
    <xf numFmtId="0" fontId="35" fillId="0" borderId="0" xfId="5" applyFont="1" applyFill="1" applyAlignment="1"/>
    <xf numFmtId="0" fontId="48" fillId="0" borderId="0" xfId="5" applyFont="1" applyFill="1" applyAlignment="1">
      <alignment horizontal="right"/>
    </xf>
    <xf numFmtId="0" fontId="34" fillId="0" borderId="0" xfId="5" applyFont="1" applyFill="1" applyAlignment="1"/>
    <xf numFmtId="0" fontId="56" fillId="0" borderId="0" xfId="5" applyFont="1" applyFill="1" applyAlignment="1">
      <alignment horizontal="center"/>
    </xf>
    <xf numFmtId="171" fontId="56" fillId="0" borderId="0" xfId="5" applyNumberFormat="1" applyFont="1" applyFill="1" applyAlignment="1">
      <alignment horizontal="center"/>
    </xf>
    <xf numFmtId="0" fontId="15" fillId="0" borderId="1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51" fillId="0" borderId="0" xfId="5" applyFont="1" applyFill="1" applyAlignment="1">
      <alignment horizontal="center"/>
    </xf>
    <xf numFmtId="0" fontId="15" fillId="5" borderId="1" xfId="5" applyFont="1" applyFill="1" applyBorder="1" applyAlignment="1">
      <alignment horizontal="center" vertical="center" wrapText="1"/>
    </xf>
    <xf numFmtId="0" fontId="12" fillId="5" borderId="1" xfId="5" applyFont="1" applyFill="1" applyBorder="1" applyAlignment="1">
      <alignment horizontal="center" vertical="center"/>
    </xf>
    <xf numFmtId="0" fontId="15" fillId="0" borderId="0" xfId="5" applyFont="1" applyFill="1" applyAlignment="1">
      <alignment horizontal="center"/>
    </xf>
    <xf numFmtId="0" fontId="15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wrapText="1"/>
    </xf>
    <xf numFmtId="0" fontId="5" fillId="0" borderId="1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wrapText="1"/>
    </xf>
    <xf numFmtId="0" fontId="57" fillId="0" borderId="1" xfId="5" applyFont="1" applyFill="1" applyBorder="1" applyAlignment="1">
      <alignment wrapText="1"/>
    </xf>
    <xf numFmtId="0" fontId="5" fillId="0" borderId="0" xfId="5" applyFont="1" applyFill="1" applyAlignment="1">
      <alignment horizontal="center" vertical="center" wrapText="1"/>
    </xf>
    <xf numFmtId="0" fontId="18" fillId="0" borderId="0" xfId="5" applyFont="1" applyFill="1" applyAlignment="1">
      <alignment horizontal="center"/>
    </xf>
    <xf numFmtId="0" fontId="18" fillId="0" borderId="0" xfId="5" applyFont="1" applyFill="1" applyAlignment="1">
      <alignment horizontal="center" vertical="center" wrapText="1"/>
    </xf>
    <xf numFmtId="0" fontId="18" fillId="0" borderId="1" xfId="5" applyFont="1" applyFill="1" applyBorder="1" applyAlignment="1">
      <alignment horizontal="center" vertical="center" wrapText="1"/>
    </xf>
    <xf numFmtId="0" fontId="18" fillId="0" borderId="1" xfId="5" applyFont="1" applyFill="1" applyBorder="1" applyAlignment="1">
      <alignment horizontal="center" vertical="center"/>
    </xf>
    <xf numFmtId="0" fontId="12" fillId="5" borderId="1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 vertical="center"/>
    </xf>
    <xf numFmtId="171" fontId="5" fillId="0" borderId="25" xfId="5" applyNumberFormat="1" applyFont="1" applyFill="1" applyBorder="1" applyAlignment="1">
      <alignment horizontal="center"/>
    </xf>
    <xf numFmtId="171" fontId="5" fillId="0" borderId="22" xfId="5" applyNumberFormat="1" applyFont="1" applyFill="1" applyBorder="1" applyAlignment="1">
      <alignment horizontal="center"/>
    </xf>
    <xf numFmtId="0" fontId="14" fillId="5" borderId="1" xfId="5" applyFont="1" applyFill="1" applyBorder="1" applyAlignment="1">
      <alignment horizontal="center" vertical="center"/>
    </xf>
    <xf numFmtId="0" fontId="17" fillId="0" borderId="0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49" fontId="12" fillId="0" borderId="1" xfId="5" applyNumberFormat="1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7" fillId="0" borderId="0" xfId="6" applyFont="1" applyAlignment="1">
      <alignment horizontal="right"/>
    </xf>
    <xf numFmtId="0" fontId="37" fillId="0" borderId="0" xfId="5" applyFont="1" applyFill="1" applyAlignment="1">
      <alignment horizontal="center"/>
    </xf>
    <xf numFmtId="0" fontId="5" fillId="0" borderId="0" xfId="7" applyFont="1" applyFill="1" applyAlignment="1">
      <alignment horizontal="center"/>
    </xf>
    <xf numFmtId="4" fontId="5" fillId="0" borderId="0" xfId="7" applyNumberFormat="1" applyFont="1" applyFill="1" applyAlignment="1">
      <alignment horizontal="center"/>
    </xf>
    <xf numFmtId="0" fontId="5" fillId="0" borderId="0" xfId="7" applyFont="1" applyFill="1" applyAlignment="1">
      <alignment horizontal="center" vertical="center"/>
    </xf>
    <xf numFmtId="0" fontId="33" fillId="0" borderId="0" xfId="7" applyFont="1" applyFill="1" applyAlignment="1"/>
    <xf numFmtId="4" fontId="33" fillId="0" borderId="0" xfId="7" applyNumberFormat="1" applyFont="1" applyFill="1" applyAlignment="1"/>
    <xf numFmtId="0" fontId="35" fillId="0" borderId="0" xfId="7" applyFont="1" applyFill="1" applyAlignment="1"/>
    <xf numFmtId="0" fontId="48" fillId="0" borderId="0" xfId="7" applyFont="1" applyFill="1" applyAlignment="1">
      <alignment horizontal="right"/>
    </xf>
    <xf numFmtId="0" fontId="34" fillId="0" borderId="0" xfId="7" applyFont="1" applyFill="1" applyAlignment="1"/>
    <xf numFmtId="0" fontId="56" fillId="0" borderId="0" xfId="7" applyFont="1" applyFill="1" applyAlignment="1">
      <alignment horizontal="center"/>
    </xf>
    <xf numFmtId="171" fontId="56" fillId="0" borderId="0" xfId="7" applyNumberFormat="1" applyFont="1" applyFill="1" applyAlignment="1">
      <alignment horizontal="center"/>
    </xf>
    <xf numFmtId="0" fontId="15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center" vertical="center" wrapText="1"/>
    </xf>
    <xf numFmtId="0" fontId="51" fillId="0" borderId="0" xfId="7" applyFont="1" applyFill="1" applyAlignment="1">
      <alignment horizontal="center"/>
    </xf>
    <xf numFmtId="0" fontId="15" fillId="5" borderId="1" xfId="7" applyFont="1" applyFill="1" applyBorder="1" applyAlignment="1">
      <alignment horizontal="center" vertical="center" wrapText="1"/>
    </xf>
    <xf numFmtId="0" fontId="12" fillId="5" borderId="1" xfId="7" applyFont="1" applyFill="1" applyBorder="1" applyAlignment="1">
      <alignment horizontal="center" vertical="center"/>
    </xf>
    <xf numFmtId="0" fontId="15" fillId="0" borderId="0" xfId="7" applyFont="1" applyFill="1" applyAlignment="1">
      <alignment horizontal="center"/>
    </xf>
    <xf numFmtId="0" fontId="15" fillId="0" borderId="1" xfId="7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0" fontId="20" fillId="0" borderId="1" xfId="7" applyFont="1" applyFill="1" applyBorder="1" applyAlignment="1">
      <alignment wrapText="1"/>
    </xf>
    <xf numFmtId="0" fontId="5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" fillId="0" borderId="0" xfId="7" applyFont="1" applyFill="1" applyAlignment="1">
      <alignment horizontal="center" vertical="center" wrapText="1"/>
    </xf>
    <xf numFmtId="0" fontId="18" fillId="0" borderId="0" xfId="7" applyFont="1" applyFill="1" applyAlignment="1">
      <alignment horizontal="center"/>
    </xf>
    <xf numFmtId="0" fontId="18" fillId="0" borderId="0" xfId="7" applyFont="1" applyFill="1" applyAlignment="1">
      <alignment horizontal="center" vertical="center" wrapText="1"/>
    </xf>
    <xf numFmtId="0" fontId="18" fillId="0" borderId="1" xfId="7" applyFont="1" applyFill="1" applyBorder="1" applyAlignment="1">
      <alignment horizontal="center" vertical="center" wrapText="1"/>
    </xf>
    <xf numFmtId="0" fontId="18" fillId="0" borderId="1" xfId="7" applyFont="1" applyFill="1" applyBorder="1" applyAlignment="1">
      <alignment horizontal="center" vertical="center"/>
    </xf>
    <xf numFmtId="0" fontId="12" fillId="5" borderId="1" xfId="7" applyFont="1" applyFill="1" applyBorder="1" applyAlignment="1">
      <alignment horizontal="center" vertical="center" wrapText="1"/>
    </xf>
    <xf numFmtId="4" fontId="5" fillId="0" borderId="0" xfId="7" applyNumberFormat="1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 vertical="center"/>
    </xf>
    <xf numFmtId="0" fontId="5" fillId="4" borderId="1" xfId="7" applyFont="1" applyFill="1" applyBorder="1" applyAlignment="1">
      <alignment horizontal="center" vertical="center" wrapText="1"/>
    </xf>
    <xf numFmtId="0" fontId="14" fillId="5" borderId="1" xfId="7" applyFont="1" applyFill="1" applyBorder="1" applyAlignment="1">
      <alignment horizontal="center" vertical="center"/>
    </xf>
    <xf numFmtId="4" fontId="17" fillId="0" borderId="0" xfId="7" applyNumberFormat="1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center" vertical="center" wrapText="1"/>
    </xf>
    <xf numFmtId="4" fontId="7" fillId="0" borderId="0" xfId="8" applyNumberFormat="1" applyFont="1" applyAlignment="1">
      <alignment horizontal="right"/>
    </xf>
    <xf numFmtId="0" fontId="37" fillId="0" borderId="0" xfId="7" applyFont="1" applyFill="1" applyAlignment="1">
      <alignment horizontal="center"/>
    </xf>
    <xf numFmtId="0" fontId="33" fillId="0" borderId="0" xfId="9" applyFont="1" applyFill="1" applyAlignment="1"/>
    <xf numFmtId="0" fontId="35" fillId="0" borderId="0" xfId="9" applyFont="1" applyFill="1" applyAlignment="1"/>
    <xf numFmtId="0" fontId="48" fillId="0" borderId="0" xfId="9" applyFont="1" applyFill="1" applyAlignment="1">
      <alignment horizontal="right"/>
    </xf>
    <xf numFmtId="0" fontId="34" fillId="0" borderId="0" xfId="9" applyFont="1" applyFill="1" applyAlignment="1"/>
    <xf numFmtId="3" fontId="15" fillId="0" borderId="1" xfId="9" applyNumberFormat="1" applyFont="1" applyFill="1" applyBorder="1" applyAlignment="1">
      <alignment wrapText="1"/>
    </xf>
    <xf numFmtId="164" fontId="15" fillId="0" borderId="1" xfId="9" applyNumberFormat="1" applyFont="1" applyFill="1" applyBorder="1" applyAlignment="1">
      <alignment wrapText="1"/>
    </xf>
    <xf numFmtId="0" fontId="36" fillId="0" borderId="1" xfId="9" applyFont="1" applyFill="1" applyBorder="1" applyAlignment="1">
      <alignment horizontal="right"/>
    </xf>
    <xf numFmtId="0" fontId="33" fillId="0" borderId="1" xfId="9" applyFont="1" applyFill="1" applyBorder="1" applyAlignment="1"/>
    <xf numFmtId="171" fontId="15" fillId="0" borderId="1" xfId="9" applyNumberFormat="1" applyFont="1" applyFill="1" applyBorder="1" applyAlignment="1"/>
    <xf numFmtId="171" fontId="33" fillId="0" borderId="1" xfId="9" applyNumberFormat="1" applyFont="1" applyFill="1" applyBorder="1" applyAlignment="1"/>
    <xf numFmtId="171" fontId="33" fillId="0" borderId="22" xfId="9" applyNumberFormat="1" applyFont="1" applyFill="1" applyBorder="1" applyAlignment="1"/>
    <xf numFmtId="3" fontId="33" fillId="0" borderId="1" xfId="9" applyNumberFormat="1" applyFont="1" applyFill="1" applyBorder="1" applyAlignment="1">
      <alignment horizontal="right"/>
    </xf>
    <xf numFmtId="0" fontId="33" fillId="0" borderId="1" xfId="9" applyFont="1" applyFill="1" applyBorder="1" applyAlignment="1">
      <alignment horizontal="center"/>
    </xf>
    <xf numFmtId="0" fontId="33" fillId="0" borderId="1" xfId="9" applyFont="1" applyFill="1" applyBorder="1" applyAlignment="1">
      <alignment wrapText="1"/>
    </xf>
    <xf numFmtId="0" fontId="17" fillId="0" borderId="48" xfId="9" applyFont="1" applyBorder="1" applyAlignment="1">
      <alignment horizontal="left" vertical="top" wrapText="1"/>
    </xf>
    <xf numFmtId="0" fontId="33" fillId="0" borderId="49" xfId="9" applyFont="1" applyFill="1" applyBorder="1" applyAlignment="1"/>
    <xf numFmtId="171" fontId="15" fillId="0" borderId="49" xfId="9" applyNumberFormat="1" applyFont="1" applyFill="1" applyBorder="1" applyAlignment="1"/>
    <xf numFmtId="171" fontId="33" fillId="0" borderId="49" xfId="9" applyNumberFormat="1" applyFont="1" applyFill="1" applyBorder="1" applyAlignment="1"/>
    <xf numFmtId="171" fontId="33" fillId="0" borderId="50" xfId="9" applyNumberFormat="1" applyFont="1" applyFill="1" applyBorder="1" applyAlignment="1"/>
    <xf numFmtId="3" fontId="33" fillId="0" borderId="49" xfId="9" applyNumberFormat="1" applyFont="1" applyFill="1" applyBorder="1" applyAlignment="1">
      <alignment horizontal="right"/>
    </xf>
    <xf numFmtId="0" fontId="33" fillId="0" borderId="49" xfId="9" applyFont="1" applyFill="1" applyBorder="1" applyAlignment="1">
      <alignment horizontal="center"/>
    </xf>
    <xf numFmtId="0" fontId="33" fillId="0" borderId="49" xfId="9" applyFont="1" applyFill="1" applyBorder="1" applyAlignment="1">
      <alignment wrapText="1"/>
    </xf>
    <xf numFmtId="49" fontId="33" fillId="0" borderId="49" xfId="9" applyNumberFormat="1" applyFont="1" applyFill="1" applyBorder="1" applyAlignment="1">
      <alignment horizontal="center"/>
    </xf>
    <xf numFmtId="0" fontId="33" fillId="0" borderId="0" xfId="9" applyFont="1" applyFill="1" applyAlignment="1">
      <alignment horizontal="left" vertical="top"/>
    </xf>
    <xf numFmtId="0" fontId="15" fillId="0" borderId="49" xfId="9" applyFont="1" applyFill="1" applyBorder="1" applyAlignment="1">
      <alignment horizontal="center" vertical="top" wrapText="1"/>
    </xf>
    <xf numFmtId="0" fontId="5" fillId="0" borderId="49" xfId="9" applyFont="1" applyFill="1" applyBorder="1" applyAlignment="1">
      <alignment horizontal="center" vertical="top" wrapText="1"/>
    </xf>
    <xf numFmtId="0" fontId="33" fillId="0" borderId="49" xfId="9" applyFont="1" applyFill="1" applyBorder="1" applyAlignment="1">
      <alignment horizontal="center" vertical="top"/>
    </xf>
    <xf numFmtId="0" fontId="33" fillId="0" borderId="50" xfId="9" applyFont="1" applyFill="1" applyBorder="1" applyAlignment="1">
      <alignment horizontal="center" vertical="top"/>
    </xf>
    <xf numFmtId="0" fontId="33" fillId="0" borderId="49" xfId="9" applyFont="1" applyFill="1" applyBorder="1" applyAlignment="1">
      <alignment horizontal="center" vertical="top" wrapText="1"/>
    </xf>
    <xf numFmtId="0" fontId="33" fillId="0" borderId="49" xfId="9" applyFont="1" applyFill="1" applyBorder="1" applyAlignment="1">
      <alignment horizontal="center" vertical="center"/>
    </xf>
    <xf numFmtId="0" fontId="33" fillId="0" borderId="0" xfId="9" applyFont="1" applyFill="1" applyAlignment="1">
      <alignment horizontal="center" vertical="center"/>
    </xf>
    <xf numFmtId="0" fontId="15" fillId="0" borderId="49" xfId="9" applyFont="1" applyFill="1" applyBorder="1" applyAlignment="1">
      <alignment horizontal="center" vertical="center"/>
    </xf>
    <xf numFmtId="0" fontId="33" fillId="0" borderId="50" xfId="9" applyFont="1" applyFill="1" applyBorder="1" applyAlignment="1">
      <alignment horizontal="center" vertical="center"/>
    </xf>
    <xf numFmtId="0" fontId="33" fillId="0" borderId="0" xfId="9" applyFont="1" applyFill="1" applyAlignment="1">
      <alignment horizontal="center" vertical="center" wrapText="1"/>
    </xf>
    <xf numFmtId="0" fontId="15" fillId="0" borderId="49" xfId="9" applyFont="1" applyFill="1" applyBorder="1" applyAlignment="1">
      <alignment horizontal="center" vertical="center" wrapText="1"/>
    </xf>
    <xf numFmtId="0" fontId="33" fillId="0" borderId="49" xfId="9" applyFont="1" applyFill="1" applyBorder="1" applyAlignment="1">
      <alignment horizontal="center" vertical="center" wrapText="1"/>
    </xf>
    <xf numFmtId="0" fontId="33" fillId="0" borderId="50" xfId="9" applyFont="1" applyFill="1" applyBorder="1" applyAlignment="1">
      <alignment horizontal="center" vertical="center" wrapText="1"/>
    </xf>
    <xf numFmtId="0" fontId="5" fillId="0" borderId="50" xfId="9" applyFont="1" applyFill="1" applyBorder="1" applyAlignment="1">
      <alignment horizontal="center" vertical="center" wrapText="1"/>
    </xf>
    <xf numFmtId="0" fontId="5" fillId="0" borderId="49" xfId="9" applyFont="1" applyFill="1" applyBorder="1" applyAlignment="1">
      <alignment horizontal="center" vertical="center" wrapText="1"/>
    </xf>
    <xf numFmtId="0" fontId="35" fillId="0" borderId="49" xfId="9" applyFont="1" applyFill="1" applyBorder="1" applyAlignment="1">
      <alignment horizontal="center" vertical="center" wrapText="1"/>
    </xf>
    <xf numFmtId="0" fontId="5" fillId="0" borderId="0" xfId="9" applyFont="1" applyFill="1" applyAlignment="1"/>
    <xf numFmtId="0" fontId="15" fillId="0" borderId="5" xfId="9" applyFont="1" applyFill="1" applyBorder="1" applyAlignment="1">
      <alignment horizontal="right" wrapText="1"/>
    </xf>
    <xf numFmtId="0" fontId="15" fillId="0" borderId="0" xfId="9" applyFont="1" applyFill="1" applyAlignment="1"/>
    <xf numFmtId="0" fontId="5" fillId="0" borderId="5" xfId="9" applyFont="1" applyFill="1" applyBorder="1" applyAlignment="1">
      <alignment horizontal="center" vertical="center" wrapText="1"/>
    </xf>
    <xf numFmtId="0" fontId="9" fillId="0" borderId="0" xfId="9" applyFont="1" applyFill="1" applyAlignment="1">
      <alignment horizontal="right"/>
    </xf>
    <xf numFmtId="0" fontId="36" fillId="0" borderId="0" xfId="9" applyFont="1" applyFill="1" applyAlignment="1"/>
    <xf numFmtId="0" fontId="5" fillId="0" borderId="0" xfId="10" applyFont="1" applyFill="1" applyAlignment="1"/>
    <xf numFmtId="0" fontId="5" fillId="0" borderId="0" xfId="10" applyFont="1" applyFill="1" applyAlignment="1">
      <alignment wrapText="1"/>
    </xf>
    <xf numFmtId="0" fontId="15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Alignment="1"/>
    <xf numFmtId="41" fontId="15" fillId="0" borderId="49" xfId="10" applyNumberFormat="1" applyFont="1" applyFill="1" applyBorder="1" applyAlignment="1"/>
    <xf numFmtId="41" fontId="15" fillId="0" borderId="49" xfId="10" applyNumberFormat="1" applyFont="1" applyFill="1" applyBorder="1" applyAlignment="1">
      <alignment horizontal="right"/>
    </xf>
    <xf numFmtId="0" fontId="15" fillId="0" borderId="49" xfId="10" applyFont="1" applyFill="1" applyBorder="1" applyAlignment="1">
      <alignment horizontal="right"/>
    </xf>
    <xf numFmtId="0" fontId="15" fillId="0" borderId="49" xfId="10" applyFont="1" applyFill="1" applyBorder="1" applyAlignment="1"/>
    <xf numFmtId="171" fontId="5" fillId="0" borderId="49" xfId="10" applyNumberFormat="1" applyFont="1" applyFill="1" applyBorder="1" applyAlignment="1"/>
    <xf numFmtId="3" fontId="5" fillId="0" borderId="49" xfId="10" applyNumberFormat="1" applyFont="1" applyFill="1" applyBorder="1" applyAlignment="1"/>
    <xf numFmtId="0" fontId="5" fillId="0" borderId="49" xfId="10" applyFont="1" applyFill="1" applyBorder="1" applyAlignment="1"/>
    <xf numFmtId="0" fontId="5" fillId="0" borderId="49" xfId="10" applyFont="1" applyFill="1" applyBorder="1" applyAlignment="1">
      <alignment wrapText="1"/>
    </xf>
    <xf numFmtId="0" fontId="5" fillId="0" borderId="0" xfId="10" applyFont="1" applyFill="1" applyAlignment="1">
      <alignment horizontal="left" vertical="top" wrapText="1"/>
    </xf>
    <xf numFmtId="0" fontId="5" fillId="0" borderId="49" xfId="10" applyFont="1" applyFill="1" applyBorder="1" applyAlignment="1">
      <alignment horizontal="center" vertical="top" wrapText="1"/>
    </xf>
    <xf numFmtId="0" fontId="5" fillId="0" borderId="49" xfId="10" applyFont="1" applyFill="1" applyBorder="1" applyAlignment="1">
      <alignment horizontal="center" vertical="center" wrapText="1"/>
    </xf>
    <xf numFmtId="0" fontId="5" fillId="0" borderId="0" xfId="10" applyFont="1" applyFill="1" applyAlignment="1">
      <alignment horizontal="center" vertical="center"/>
    </xf>
    <xf numFmtId="0" fontId="5" fillId="0" borderId="49" xfId="10" applyFont="1" applyFill="1" applyBorder="1" applyAlignment="1">
      <alignment horizontal="center" vertical="center"/>
    </xf>
    <xf numFmtId="0" fontId="5" fillId="0" borderId="0" xfId="10" applyFont="1" applyFill="1" applyAlignment="1">
      <alignment horizontal="center" vertical="center" wrapText="1"/>
    </xf>
    <xf numFmtId="0" fontId="15" fillId="0" borderId="49" xfId="10" applyFont="1" applyFill="1" applyBorder="1" applyAlignment="1">
      <alignment horizontal="center" vertical="center" wrapText="1"/>
    </xf>
    <xf numFmtId="0" fontId="36" fillId="0" borderId="0" xfId="10" applyFont="1" applyFill="1" applyAlignment="1">
      <alignment horizontal="right" wrapText="1"/>
    </xf>
    <xf numFmtId="0" fontId="5" fillId="0" borderId="0" xfId="10" applyFont="1" applyFill="1" applyAlignment="1">
      <alignment horizontal="right" wrapText="1"/>
    </xf>
    <xf numFmtId="0" fontId="17" fillId="0" borderId="0" xfId="10" applyFont="1" applyFill="1" applyAlignment="1"/>
    <xf numFmtId="0" fontId="9" fillId="0" borderId="0" xfId="10" applyFont="1" applyFill="1" applyAlignment="1">
      <alignment horizontal="right"/>
    </xf>
    <xf numFmtId="0" fontId="32" fillId="0" borderId="0" xfId="4"/>
    <xf numFmtId="0" fontId="60" fillId="0" borderId="0" xfId="4" applyFont="1"/>
    <xf numFmtId="164" fontId="60" fillId="0" borderId="0" xfId="4" applyNumberFormat="1" applyFont="1"/>
    <xf numFmtId="0" fontId="32" fillId="0" borderId="0" xfId="4" applyAlignment="1">
      <alignment vertical="top"/>
    </xf>
    <xf numFmtId="164" fontId="40" fillId="0" borderId="0" xfId="4" applyNumberFormat="1" applyFont="1"/>
    <xf numFmtId="0" fontId="61" fillId="0" borderId="0" xfId="4" applyFont="1"/>
    <xf numFmtId="0" fontId="13" fillId="0" borderId="0" xfId="4" applyFont="1"/>
    <xf numFmtId="0" fontId="62" fillId="0" borderId="0" xfId="1" applyFont="1"/>
    <xf numFmtId="0" fontId="21" fillId="0" borderId="0" xfId="4" applyFont="1" applyAlignment="1">
      <alignment vertical="top"/>
    </xf>
    <xf numFmtId="0" fontId="2" fillId="0" borderId="0" xfId="4" applyFont="1" applyAlignment="1">
      <alignment vertical="top"/>
    </xf>
    <xf numFmtId="0" fontId="63" fillId="0" borderId="0" xfId="4" applyFont="1" applyAlignment="1">
      <alignment vertical="top"/>
    </xf>
    <xf numFmtId="14" fontId="57" fillId="0" borderId="0" xfId="4" applyNumberFormat="1" applyFont="1" applyFill="1" applyAlignment="1">
      <alignment horizontal="left" vertical="center" wrapText="1"/>
    </xf>
    <xf numFmtId="0" fontId="32" fillId="0" borderId="0" xfId="4" applyBorder="1"/>
    <xf numFmtId="165" fontId="16" fillId="0" borderId="0" xfId="4" applyNumberFormat="1" applyFont="1" applyBorder="1" applyAlignment="1">
      <alignment horizontal="center" vertical="center" wrapText="1"/>
    </xf>
    <xf numFmtId="165" fontId="55" fillId="0" borderId="0" xfId="4" applyNumberFormat="1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165" fontId="16" fillId="0" borderId="38" xfId="4" applyNumberFormat="1" applyFont="1" applyBorder="1" applyAlignment="1">
      <alignment horizontal="center" vertical="center" wrapText="1"/>
    </xf>
    <xf numFmtId="165" fontId="55" fillId="0" borderId="37" xfId="4" applyNumberFormat="1" applyFont="1" applyBorder="1" applyAlignment="1">
      <alignment horizontal="center" vertical="center" wrapText="1"/>
    </xf>
    <xf numFmtId="164" fontId="16" fillId="0" borderId="37" xfId="4" applyNumberFormat="1" applyFont="1" applyBorder="1" applyAlignment="1">
      <alignment horizontal="center" vertical="center" wrapText="1"/>
    </xf>
    <xf numFmtId="165" fontId="16" fillId="0" borderId="35" xfId="4" applyNumberFormat="1" applyFont="1" applyBorder="1" applyAlignment="1">
      <alignment horizontal="center" vertical="center" wrapText="1"/>
    </xf>
    <xf numFmtId="164" fontId="64" fillId="0" borderId="37" xfId="4" applyNumberFormat="1" applyFont="1" applyFill="1" applyBorder="1" applyAlignment="1">
      <alignment horizontal="center" vertical="center" wrapText="1"/>
    </xf>
    <xf numFmtId="164" fontId="65" fillId="0" borderId="37" xfId="4" applyNumberFormat="1" applyFont="1" applyFill="1" applyBorder="1" applyAlignment="1">
      <alignment horizontal="center" vertical="center" wrapText="1"/>
    </xf>
    <xf numFmtId="164" fontId="55" fillId="0" borderId="36" xfId="4" applyNumberFormat="1" applyFont="1" applyBorder="1" applyAlignment="1">
      <alignment horizontal="center" vertical="center" wrapText="1"/>
    </xf>
    <xf numFmtId="0" fontId="3" fillId="0" borderId="43" xfId="4" applyFont="1" applyBorder="1" applyAlignment="1">
      <alignment horizontal="left" vertical="center" wrapText="1"/>
    </xf>
    <xf numFmtId="0" fontId="32" fillId="6" borderId="0" xfId="4" applyFill="1"/>
    <xf numFmtId="165" fontId="66" fillId="6" borderId="26" xfId="4" applyNumberFormat="1" applyFont="1" applyFill="1" applyBorder="1" applyAlignment="1">
      <alignment horizontal="center" vertical="center" wrapText="1"/>
    </xf>
    <xf numFmtId="165" fontId="66" fillId="6" borderId="49" xfId="4" applyNumberFormat="1" applyFont="1" applyFill="1" applyBorder="1" applyAlignment="1">
      <alignment horizontal="center" vertical="center" wrapText="1"/>
    </xf>
    <xf numFmtId="164" fontId="66" fillId="6" borderId="49" xfId="4" applyNumberFormat="1" applyFont="1" applyFill="1" applyBorder="1" applyAlignment="1">
      <alignment horizontal="center" vertical="center" wrapText="1"/>
    </xf>
    <xf numFmtId="165" fontId="16" fillId="6" borderId="50" xfId="4" applyNumberFormat="1" applyFont="1" applyFill="1" applyBorder="1" applyAlignment="1">
      <alignment horizontal="center" vertical="center" wrapText="1"/>
    </xf>
    <xf numFmtId="165" fontId="16" fillId="6" borderId="26" xfId="4" applyNumberFormat="1" applyFont="1" applyFill="1" applyBorder="1" applyAlignment="1">
      <alignment horizontal="center" vertical="center" wrapText="1"/>
    </xf>
    <xf numFmtId="165" fontId="55" fillId="6" borderId="49" xfId="4" applyNumberFormat="1" applyFont="1" applyFill="1" applyBorder="1" applyAlignment="1">
      <alignment horizontal="center" vertical="center" wrapText="1"/>
    </xf>
    <xf numFmtId="164" fontId="16" fillId="6" borderId="49" xfId="4" applyNumberFormat="1" applyFont="1" applyFill="1" applyBorder="1" applyAlignment="1">
      <alignment horizontal="center" vertical="center" wrapText="1"/>
    </xf>
    <xf numFmtId="164" fontId="64" fillId="6" borderId="49" xfId="4" applyNumberFormat="1" applyFont="1" applyFill="1" applyBorder="1" applyAlignment="1">
      <alignment horizontal="center" vertical="center" wrapText="1"/>
    </xf>
    <xf numFmtId="164" fontId="65" fillId="6" borderId="49" xfId="4" applyNumberFormat="1" applyFont="1" applyFill="1" applyBorder="1" applyAlignment="1">
      <alignment horizontal="center" vertical="center" wrapText="1"/>
    </xf>
    <xf numFmtId="164" fontId="55" fillId="6" borderId="52" xfId="4" applyNumberFormat="1" applyFont="1" applyFill="1" applyBorder="1" applyAlignment="1">
      <alignment horizontal="center" vertical="center" wrapText="1"/>
    </xf>
    <xf numFmtId="0" fontId="67" fillId="6" borderId="53" xfId="4" applyFont="1" applyFill="1" applyBorder="1" applyAlignment="1">
      <alignment horizontal="left" vertical="center" wrapText="1"/>
    </xf>
    <xf numFmtId="0" fontId="32" fillId="0" borderId="0" xfId="4" applyFill="1"/>
    <xf numFmtId="165" fontId="65" fillId="0" borderId="26" xfId="4" applyNumberFormat="1" applyFont="1" applyFill="1" applyBorder="1" applyAlignment="1">
      <alignment horizontal="center" vertical="center" wrapText="1"/>
    </xf>
    <xf numFmtId="165" fontId="64" fillId="0" borderId="49" xfId="4" applyNumberFormat="1" applyFont="1" applyFill="1" applyBorder="1" applyAlignment="1">
      <alignment horizontal="center" vertical="center" wrapText="1"/>
    </xf>
    <xf numFmtId="164" fontId="65" fillId="0" borderId="49" xfId="4" applyNumberFormat="1" applyFont="1" applyFill="1" applyBorder="1" applyAlignment="1">
      <alignment horizontal="center" vertical="center" wrapText="1"/>
    </xf>
    <xf numFmtId="165" fontId="66" fillId="0" borderId="50" xfId="4" applyNumberFormat="1" applyFont="1" applyFill="1" applyBorder="1" applyAlignment="1">
      <alignment horizontal="center" vertical="center" wrapText="1"/>
    </xf>
    <xf numFmtId="165" fontId="66" fillId="0" borderId="26" xfId="4" applyNumberFormat="1" applyFont="1" applyFill="1" applyBorder="1" applyAlignment="1">
      <alignment horizontal="center" vertical="center" wrapText="1"/>
    </xf>
    <xf numFmtId="165" fontId="66" fillId="0" borderId="49" xfId="4" applyNumberFormat="1" applyFont="1" applyFill="1" applyBorder="1" applyAlignment="1">
      <alignment horizontal="center" vertical="center" wrapText="1"/>
    </xf>
    <xf numFmtId="164" fontId="66" fillId="0" borderId="49" xfId="4" applyNumberFormat="1" applyFont="1" applyFill="1" applyBorder="1" applyAlignment="1">
      <alignment horizontal="center" vertical="center" wrapText="1"/>
    </xf>
    <xf numFmtId="164" fontId="68" fillId="0" borderId="49" xfId="4" applyNumberFormat="1" applyFont="1" applyFill="1" applyBorder="1" applyAlignment="1">
      <alignment horizontal="center" vertical="center" wrapText="1"/>
    </xf>
    <xf numFmtId="164" fontId="66" fillId="0" borderId="52" xfId="4" applyNumberFormat="1" applyFont="1" applyFill="1" applyBorder="1" applyAlignment="1">
      <alignment horizontal="center" vertical="center" wrapText="1"/>
    </xf>
    <xf numFmtId="0" fontId="3" fillId="0" borderId="53" xfId="4" applyFont="1" applyFill="1" applyBorder="1" applyAlignment="1">
      <alignment horizontal="left" vertical="center" wrapText="1"/>
    </xf>
    <xf numFmtId="165" fontId="65" fillId="0" borderId="50" xfId="4" applyNumberFormat="1" applyFont="1" applyFill="1" applyBorder="1" applyAlignment="1">
      <alignment horizontal="center" vertical="center" wrapText="1"/>
    </xf>
    <xf numFmtId="164" fontId="64" fillId="0" borderId="49" xfId="4" applyNumberFormat="1" applyFont="1" applyFill="1" applyBorder="1" applyAlignment="1">
      <alignment horizontal="center" vertical="center" wrapText="1"/>
    </xf>
    <xf numFmtId="164" fontId="64" fillId="0" borderId="52" xfId="4" applyNumberFormat="1" applyFont="1" applyBorder="1" applyAlignment="1">
      <alignment horizontal="center" vertical="center" wrapText="1"/>
    </xf>
    <xf numFmtId="0" fontId="3" fillId="0" borderId="53" xfId="4" applyFont="1" applyBorder="1" applyAlignment="1">
      <alignment horizontal="left" vertical="center" wrapText="1"/>
    </xf>
    <xf numFmtId="165" fontId="65" fillId="6" borderId="50" xfId="4" applyNumberFormat="1" applyFont="1" applyFill="1" applyBorder="1" applyAlignment="1">
      <alignment horizontal="center" vertical="center" wrapText="1"/>
    </xf>
    <xf numFmtId="165" fontId="65" fillId="6" borderId="26" xfId="4" applyNumberFormat="1" applyFont="1" applyFill="1" applyBorder="1" applyAlignment="1">
      <alignment horizontal="center" vertical="center" wrapText="1"/>
    </xf>
    <xf numFmtId="165" fontId="64" fillId="6" borderId="49" xfId="4" applyNumberFormat="1" applyFont="1" applyFill="1" applyBorder="1" applyAlignment="1">
      <alignment horizontal="center" vertical="center" wrapText="1"/>
    </xf>
    <xf numFmtId="164" fontId="64" fillId="6" borderId="52" xfId="4" applyNumberFormat="1" applyFont="1" applyFill="1" applyBorder="1" applyAlignment="1">
      <alignment horizontal="center" vertical="center" wrapText="1"/>
    </xf>
    <xf numFmtId="164" fontId="65" fillId="0" borderId="26" xfId="4" applyNumberFormat="1" applyFont="1" applyFill="1" applyBorder="1" applyAlignment="1">
      <alignment horizontal="center" vertical="center" wrapText="1"/>
    </xf>
    <xf numFmtId="43" fontId="64" fillId="0" borderId="49" xfId="4" applyNumberFormat="1" applyFont="1" applyFill="1" applyBorder="1" applyAlignment="1">
      <alignment horizontal="center" vertical="center" wrapText="1"/>
    </xf>
    <xf numFmtId="164" fontId="69" fillId="0" borderId="49" xfId="4" applyNumberFormat="1" applyFont="1" applyFill="1" applyBorder="1" applyAlignment="1">
      <alignment horizontal="center" vertical="center" wrapText="1"/>
    </xf>
    <xf numFmtId="164" fontId="66" fillId="0" borderId="26" xfId="4" applyNumberFormat="1" applyFont="1" applyFill="1" applyBorder="1" applyAlignment="1">
      <alignment horizontal="center" vertical="center" wrapText="1"/>
    </xf>
    <xf numFmtId="43" fontId="66" fillId="0" borderId="49" xfId="4" applyNumberFormat="1" applyFont="1" applyFill="1" applyBorder="1" applyAlignment="1">
      <alignment horizontal="center" vertical="center" wrapText="1"/>
    </xf>
    <xf numFmtId="164" fontId="70" fillId="0" borderId="49" xfId="4" applyNumberFormat="1" applyFont="1" applyFill="1" applyBorder="1" applyAlignment="1">
      <alignment horizontal="center" vertical="center" wrapText="1"/>
    </xf>
    <xf numFmtId="164" fontId="65" fillId="0" borderId="50" xfId="4" applyNumberFormat="1" applyFont="1" applyFill="1" applyBorder="1" applyAlignment="1">
      <alignment horizontal="center" vertical="center" wrapText="1"/>
    </xf>
    <xf numFmtId="164" fontId="71" fillId="0" borderId="52" xfId="4" applyNumberFormat="1" applyFont="1" applyFill="1" applyBorder="1" applyAlignment="1">
      <alignment horizontal="center" vertical="center" wrapText="1"/>
    </xf>
    <xf numFmtId="0" fontId="67" fillId="0" borderId="53" xfId="4" applyFont="1" applyFill="1" applyBorder="1" applyAlignment="1">
      <alignment horizontal="left" vertical="center" wrapText="1"/>
    </xf>
    <xf numFmtId="164" fontId="66" fillId="6" borderId="26" xfId="4" applyNumberFormat="1" applyFont="1" applyFill="1" applyBorder="1" applyAlignment="1">
      <alignment horizontal="center" vertical="center" wrapText="1"/>
    </xf>
    <xf numFmtId="43" fontId="66" fillId="6" borderId="49" xfId="4" applyNumberFormat="1" applyFont="1" applyFill="1" applyBorder="1" applyAlignment="1">
      <alignment horizontal="center" vertical="center" wrapText="1"/>
    </xf>
    <xf numFmtId="164" fontId="70" fillId="6" borderId="49" xfId="4" applyNumberFormat="1" applyFont="1" applyFill="1" applyBorder="1" applyAlignment="1">
      <alignment horizontal="center" vertical="center" wrapText="1"/>
    </xf>
    <xf numFmtId="164" fontId="66" fillId="6" borderId="50" xfId="4" applyNumberFormat="1" applyFont="1" applyFill="1" applyBorder="1" applyAlignment="1">
      <alignment horizontal="center" vertical="center" wrapText="1"/>
    </xf>
    <xf numFmtId="164" fontId="68" fillId="6" borderId="49" xfId="4" applyNumberFormat="1" applyFont="1" applyFill="1" applyBorder="1" applyAlignment="1">
      <alignment horizontal="center" vertical="center" wrapText="1"/>
    </xf>
    <xf numFmtId="164" fontId="70" fillId="6" borderId="52" xfId="4" applyNumberFormat="1" applyFont="1" applyFill="1" applyBorder="1" applyAlignment="1">
      <alignment horizontal="center" vertical="center" wrapText="1"/>
    </xf>
    <xf numFmtId="43" fontId="65" fillId="0" borderId="26" xfId="4" applyNumberFormat="1" applyFont="1" applyFill="1" applyBorder="1" applyAlignment="1">
      <alignment horizontal="center" vertical="center" wrapText="1"/>
    </xf>
    <xf numFmtId="43" fontId="65" fillId="0" borderId="50" xfId="4" applyNumberFormat="1" applyFont="1" applyFill="1" applyBorder="1" applyAlignment="1">
      <alignment horizontal="center" vertical="center" wrapText="1"/>
    </xf>
    <xf numFmtId="164" fontId="64" fillId="0" borderId="52" xfId="4" applyNumberFormat="1" applyFont="1" applyFill="1" applyBorder="1" applyAlignment="1">
      <alignment horizontal="center" vertical="center" wrapText="1"/>
    </xf>
    <xf numFmtId="0" fontId="2" fillId="0" borderId="53" xfId="4" applyFont="1" applyBorder="1" applyAlignment="1">
      <alignment horizontal="left" vertical="center" wrapText="1"/>
    </xf>
    <xf numFmtId="43" fontId="16" fillId="0" borderId="26" xfId="4" applyNumberFormat="1" applyFont="1" applyFill="1" applyBorder="1" applyAlignment="1">
      <alignment horizontal="center" vertical="center" wrapText="1"/>
    </xf>
    <xf numFmtId="43" fontId="55" fillId="0" borderId="49" xfId="4" applyNumberFormat="1" applyFont="1" applyFill="1" applyBorder="1" applyAlignment="1">
      <alignment horizontal="center" vertical="center" wrapText="1"/>
    </xf>
    <xf numFmtId="164" fontId="16" fillId="0" borderId="49" xfId="4" applyNumberFormat="1" applyFont="1" applyFill="1" applyBorder="1" applyAlignment="1">
      <alignment horizontal="center" vertical="center" wrapText="1"/>
    </xf>
    <xf numFmtId="43" fontId="16" fillId="0" borderId="50" xfId="4" applyNumberFormat="1" applyFont="1" applyFill="1" applyBorder="1" applyAlignment="1">
      <alignment horizontal="center" vertical="center" wrapText="1"/>
    </xf>
    <xf numFmtId="164" fontId="55" fillId="0" borderId="49" xfId="4" applyNumberFormat="1" applyFont="1" applyFill="1" applyBorder="1" applyAlignment="1">
      <alignment horizontal="center" vertical="center" wrapText="1"/>
    </xf>
    <xf numFmtId="164" fontId="55" fillId="0" borderId="52" xfId="4" applyNumberFormat="1" applyFont="1" applyBorder="1" applyAlignment="1">
      <alignment horizontal="center" vertical="center" wrapText="1"/>
    </xf>
    <xf numFmtId="43" fontId="72" fillId="6" borderId="26" xfId="4" applyNumberFormat="1" applyFont="1" applyFill="1" applyBorder="1" applyAlignment="1">
      <alignment horizontal="center" vertical="center" wrapText="1"/>
    </xf>
    <xf numFmtId="43" fontId="72" fillId="6" borderId="49" xfId="4" applyNumberFormat="1" applyFont="1" applyFill="1" applyBorder="1" applyAlignment="1">
      <alignment horizontal="center" vertical="center" wrapText="1"/>
    </xf>
    <xf numFmtId="164" fontId="72" fillId="6" borderId="49" xfId="4" applyNumberFormat="1" applyFont="1" applyFill="1" applyBorder="1" applyAlignment="1">
      <alignment horizontal="center" vertical="center" wrapText="1"/>
    </xf>
    <xf numFmtId="43" fontId="72" fillId="6" borderId="50" xfId="4" applyNumberFormat="1" applyFont="1" applyFill="1" applyBorder="1" applyAlignment="1">
      <alignment horizontal="center" vertical="center" wrapText="1"/>
    </xf>
    <xf numFmtId="164" fontId="73" fillId="6" borderId="49" xfId="4" applyNumberFormat="1" applyFont="1" applyFill="1" applyBorder="1" applyAlignment="1">
      <alignment horizontal="center" vertical="center" wrapText="1"/>
    </xf>
    <xf numFmtId="164" fontId="72" fillId="6" borderId="52" xfId="4" applyNumberFormat="1" applyFont="1" applyFill="1" applyBorder="1" applyAlignment="1">
      <alignment horizontal="center" vertical="center" wrapText="1"/>
    </xf>
    <xf numFmtId="43" fontId="16" fillId="0" borderId="26" xfId="4" applyNumberFormat="1" applyFont="1" applyBorder="1" applyAlignment="1">
      <alignment horizontal="center" vertical="center" wrapText="1"/>
    </xf>
    <xf numFmtId="164" fontId="16" fillId="0" borderId="49" xfId="4" applyNumberFormat="1" applyFont="1" applyBorder="1" applyAlignment="1">
      <alignment horizontal="center" vertical="center" wrapText="1"/>
    </xf>
    <xf numFmtId="164" fontId="74" fillId="0" borderId="49" xfId="4" applyNumberFormat="1" applyFont="1" applyBorder="1" applyAlignment="1">
      <alignment horizontal="center" vertical="center" wrapText="1"/>
    </xf>
    <xf numFmtId="43" fontId="16" fillId="0" borderId="50" xfId="4" applyNumberFormat="1" applyFont="1" applyBorder="1" applyAlignment="1">
      <alignment horizontal="center" vertical="center" wrapText="1"/>
    </xf>
    <xf numFmtId="43" fontId="55" fillId="0" borderId="49" xfId="4" applyNumberFormat="1" applyFont="1" applyBorder="1" applyAlignment="1">
      <alignment horizontal="center" vertical="center" wrapText="1"/>
    </xf>
    <xf numFmtId="164" fontId="75" fillId="0" borderId="52" xfId="4" applyNumberFormat="1" applyFont="1" applyBorder="1" applyAlignment="1">
      <alignment horizontal="center" vertical="center" wrapText="1"/>
    </xf>
    <xf numFmtId="164" fontId="16" fillId="0" borderId="26" xfId="4" applyNumberFormat="1" applyFont="1" applyFill="1" applyBorder="1" applyAlignment="1">
      <alignment horizontal="center" vertical="center" wrapText="1"/>
    </xf>
    <xf numFmtId="164" fontId="74" fillId="0" borderId="49" xfId="4" applyNumberFormat="1" applyFont="1" applyFill="1" applyBorder="1" applyAlignment="1">
      <alignment horizontal="center" vertical="center" wrapText="1"/>
    </xf>
    <xf numFmtId="164" fontId="16" fillId="0" borderId="50" xfId="4" applyNumberFormat="1" applyFont="1" applyFill="1" applyBorder="1" applyAlignment="1">
      <alignment horizontal="center" vertical="center" wrapText="1"/>
    </xf>
    <xf numFmtId="165" fontId="55" fillId="0" borderId="49" xfId="4" applyNumberFormat="1" applyFont="1" applyFill="1" applyBorder="1" applyAlignment="1">
      <alignment horizontal="center" vertical="center" wrapText="1"/>
    </xf>
    <xf numFmtId="164" fontId="72" fillId="6" borderId="26" xfId="4" applyNumberFormat="1" applyFont="1" applyFill="1" applyBorder="1" applyAlignment="1">
      <alignment horizontal="center" vertical="center" wrapText="1"/>
    </xf>
    <xf numFmtId="164" fontId="76" fillId="6" borderId="49" xfId="4" applyNumberFormat="1" applyFont="1" applyFill="1" applyBorder="1" applyAlignment="1">
      <alignment horizontal="center" vertical="center" wrapText="1"/>
    </xf>
    <xf numFmtId="164" fontId="72" fillId="6" borderId="50" xfId="4" applyNumberFormat="1" applyFont="1" applyFill="1" applyBorder="1" applyAlignment="1">
      <alignment horizontal="center" vertical="center" wrapText="1"/>
    </xf>
    <xf numFmtId="164" fontId="76" fillId="6" borderId="52" xfId="4" applyNumberFormat="1" applyFont="1" applyFill="1" applyBorder="1" applyAlignment="1">
      <alignment horizontal="center" vertical="center" wrapText="1"/>
    </xf>
    <xf numFmtId="165" fontId="16" fillId="0" borderId="26" xfId="4" applyNumberFormat="1" applyFont="1" applyFill="1" applyBorder="1" applyAlignment="1">
      <alignment horizontal="center" vertical="center" wrapText="1"/>
    </xf>
    <xf numFmtId="164" fontId="16" fillId="0" borderId="49" xfId="4" applyNumberFormat="1" applyFont="1" applyFill="1" applyBorder="1" applyAlignment="1">
      <alignment vertical="center" wrapText="1"/>
    </xf>
    <xf numFmtId="165" fontId="16" fillId="0" borderId="50" xfId="4" applyNumberFormat="1" applyFont="1" applyFill="1" applyBorder="1" applyAlignment="1">
      <alignment horizontal="center" vertical="center" wrapText="1"/>
    </xf>
    <xf numFmtId="165" fontId="55" fillId="0" borderId="49" xfId="4" applyNumberFormat="1" applyFont="1" applyBorder="1" applyAlignment="1">
      <alignment horizontal="center" vertical="center" wrapText="1"/>
    </xf>
    <xf numFmtId="165" fontId="72" fillId="6" borderId="26" xfId="4" applyNumberFormat="1" applyFont="1" applyFill="1" applyBorder="1" applyAlignment="1">
      <alignment horizontal="center" vertical="center" wrapText="1"/>
    </xf>
    <xf numFmtId="165" fontId="72" fillId="6" borderId="50" xfId="4" applyNumberFormat="1" applyFont="1" applyFill="1" applyBorder="1" applyAlignment="1">
      <alignment horizontal="center" vertical="center" wrapText="1"/>
    </xf>
    <xf numFmtId="165" fontId="72" fillId="6" borderId="49" xfId="4" applyNumberFormat="1" applyFont="1" applyFill="1" applyBorder="1" applyAlignment="1">
      <alignment horizontal="center" vertical="center" wrapText="1"/>
    </xf>
    <xf numFmtId="164" fontId="55" fillId="0" borderId="52" xfId="4" applyNumberFormat="1" applyFont="1" applyFill="1" applyBorder="1" applyAlignment="1">
      <alignment horizontal="center" vertical="center" wrapText="1"/>
    </xf>
    <xf numFmtId="165" fontId="66" fillId="6" borderId="50" xfId="4" applyNumberFormat="1" applyFont="1" applyFill="1" applyBorder="1" applyAlignment="1">
      <alignment horizontal="center" vertical="center" wrapText="1"/>
    </xf>
    <xf numFmtId="164" fontId="66" fillId="6" borderId="52" xfId="4" applyNumberFormat="1" applyFont="1" applyFill="1" applyBorder="1" applyAlignment="1">
      <alignment horizontal="center" vertical="center" wrapText="1"/>
    </xf>
    <xf numFmtId="164" fontId="65" fillId="0" borderId="21" xfId="4" applyNumberFormat="1" applyFont="1" applyBorder="1" applyAlignment="1">
      <alignment horizontal="center" vertical="center" wrapText="1"/>
    </xf>
    <xf numFmtId="164" fontId="65" fillId="0" borderId="20" xfId="4" applyNumberFormat="1" applyFont="1" applyBorder="1" applyAlignment="1">
      <alignment horizontal="center" vertical="center" wrapText="1"/>
    </xf>
    <xf numFmtId="164" fontId="65" fillId="0" borderId="18" xfId="4" applyNumberFormat="1" applyFont="1" applyBorder="1" applyAlignment="1">
      <alignment horizontal="center" vertical="center" wrapText="1"/>
    </xf>
    <xf numFmtId="164" fontId="65" fillId="0" borderId="19" xfId="4" applyNumberFormat="1" applyFont="1" applyBorder="1" applyAlignment="1">
      <alignment horizontal="center" vertical="center" wrapText="1"/>
    </xf>
    <xf numFmtId="0" fontId="77" fillId="0" borderId="54" xfId="4" applyFont="1" applyBorder="1" applyAlignment="1">
      <alignment horizontal="left" vertical="center" wrapText="1"/>
    </xf>
    <xf numFmtId="164" fontId="23" fillId="0" borderId="2" xfId="4" applyNumberFormat="1" applyFont="1" applyFill="1" applyBorder="1" applyAlignment="1">
      <alignment horizontal="center" vertical="center" wrapText="1"/>
    </xf>
    <xf numFmtId="164" fontId="23" fillId="0" borderId="47" xfId="4" applyNumberFormat="1" applyFont="1" applyFill="1" applyBorder="1" applyAlignment="1">
      <alignment horizontal="center" vertical="center" wrapText="1"/>
    </xf>
    <xf numFmtId="0" fontId="23" fillId="0" borderId="55" xfId="4" applyFont="1" applyFill="1" applyBorder="1" applyAlignment="1">
      <alignment horizontal="center" vertical="center" wrapText="1"/>
    </xf>
    <xf numFmtId="164" fontId="67" fillId="0" borderId="47" xfId="4" applyNumberFormat="1" applyFont="1" applyFill="1" applyBorder="1" applyAlignment="1">
      <alignment horizontal="center" vertical="center" wrapText="1"/>
    </xf>
    <xf numFmtId="0" fontId="2" fillId="0" borderId="46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13" fillId="0" borderId="47" xfId="4" applyFont="1" applyBorder="1" applyAlignment="1">
      <alignment horizontal="center" vertical="center" wrapText="1"/>
    </xf>
    <xf numFmtId="0" fontId="2" fillId="0" borderId="32" xfId="4" applyFont="1" applyBorder="1" applyAlignment="1">
      <alignment horizontal="center" vertical="center" wrapText="1"/>
    </xf>
    <xf numFmtId="0" fontId="2" fillId="0" borderId="9" xfId="4" applyFont="1" applyBorder="1" applyAlignment="1">
      <alignment horizontal="center" vertical="center" wrapText="1"/>
    </xf>
    <xf numFmtId="0" fontId="80" fillId="0" borderId="0" xfId="4" applyFont="1"/>
    <xf numFmtId="0" fontId="81" fillId="8" borderId="6" xfId="4" applyFont="1" applyFill="1" applyBorder="1" applyAlignment="1">
      <alignment horizontal="center" vertical="center" wrapText="1"/>
    </xf>
    <xf numFmtId="0" fontId="82" fillId="0" borderId="0" xfId="4" applyFont="1" applyBorder="1" applyAlignment="1">
      <alignment horizontal="center" vertical="center" wrapText="1"/>
    </xf>
    <xf numFmtId="0" fontId="83" fillId="0" borderId="0" xfId="4" applyFont="1" applyBorder="1" applyAlignment="1">
      <alignment horizontal="center" vertical="center" wrapText="1"/>
    </xf>
    <xf numFmtId="164" fontId="84" fillId="0" borderId="0" xfId="4" applyNumberFormat="1" applyFont="1"/>
    <xf numFmtId="164" fontId="55" fillId="0" borderId="33" xfId="4" applyNumberFormat="1" applyFont="1" applyBorder="1" applyAlignment="1">
      <alignment horizontal="center" vertical="center" wrapText="1"/>
    </xf>
    <xf numFmtId="165" fontId="16" fillId="0" borderId="26" xfId="4" applyNumberFormat="1" applyFont="1" applyBorder="1" applyAlignment="1">
      <alignment horizontal="center" vertical="center" wrapText="1"/>
    </xf>
    <xf numFmtId="164" fontId="55" fillId="0" borderId="24" xfId="4" applyNumberFormat="1" applyFont="1" applyBorder="1" applyAlignment="1">
      <alignment horizontal="center" vertical="center" wrapText="1"/>
    </xf>
    <xf numFmtId="165" fontId="16" fillId="0" borderId="50" xfId="4" applyNumberFormat="1" applyFont="1" applyBorder="1" applyAlignment="1">
      <alignment horizontal="center" vertical="center" wrapText="1"/>
    </xf>
    <xf numFmtId="164" fontId="55" fillId="0" borderId="25" xfId="4" applyNumberFormat="1" applyFont="1" applyBorder="1" applyAlignment="1">
      <alignment horizontal="center" vertical="center" wrapText="1"/>
    </xf>
    <xf numFmtId="164" fontId="66" fillId="6" borderId="24" xfId="4" applyNumberFormat="1" applyFont="1" applyFill="1" applyBorder="1" applyAlignment="1">
      <alignment horizontal="center" vertical="center" wrapText="1"/>
    </xf>
    <xf numFmtId="164" fontId="66" fillId="6" borderId="25" xfId="4" applyNumberFormat="1" applyFont="1" applyFill="1" applyBorder="1" applyAlignment="1">
      <alignment horizontal="center" vertical="center" wrapText="1"/>
    </xf>
    <xf numFmtId="164" fontId="64" fillId="0" borderId="24" xfId="4" applyNumberFormat="1" applyFont="1" applyBorder="1" applyAlignment="1">
      <alignment horizontal="center" vertical="center" wrapText="1"/>
    </xf>
    <xf numFmtId="164" fontId="64" fillId="0" borderId="25" xfId="4" applyNumberFormat="1" applyFont="1" applyBorder="1" applyAlignment="1">
      <alignment horizontal="center" vertical="center" wrapText="1"/>
    </xf>
    <xf numFmtId="164" fontId="71" fillId="0" borderId="24" xfId="4" applyNumberFormat="1" applyFont="1" applyFill="1" applyBorder="1" applyAlignment="1">
      <alignment horizontal="center" vertical="center" wrapText="1"/>
    </xf>
    <xf numFmtId="164" fontId="71" fillId="0" borderId="25" xfId="4" applyNumberFormat="1" applyFont="1" applyFill="1" applyBorder="1" applyAlignment="1">
      <alignment horizontal="center" vertical="center" wrapText="1"/>
    </xf>
    <xf numFmtId="164" fontId="70" fillId="6" borderId="24" xfId="4" applyNumberFormat="1" applyFont="1" applyFill="1" applyBorder="1" applyAlignment="1">
      <alignment horizontal="center" vertical="center" wrapText="1"/>
    </xf>
    <xf numFmtId="164" fontId="70" fillId="6" borderId="25" xfId="4" applyNumberFormat="1" applyFont="1" applyFill="1" applyBorder="1" applyAlignment="1">
      <alignment horizontal="center" vertical="center" wrapText="1"/>
    </xf>
    <xf numFmtId="164" fontId="64" fillId="0" borderId="24" xfId="4" applyNumberFormat="1" applyFont="1" applyFill="1" applyBorder="1" applyAlignment="1">
      <alignment horizontal="center" vertical="center" wrapText="1"/>
    </xf>
    <xf numFmtId="164" fontId="64" fillId="0" borderId="25" xfId="4" applyNumberFormat="1" applyFont="1" applyFill="1" applyBorder="1" applyAlignment="1">
      <alignment horizontal="center" vertical="center" wrapText="1"/>
    </xf>
    <xf numFmtId="164" fontId="72" fillId="6" borderId="24" xfId="4" applyNumberFormat="1" applyFont="1" applyFill="1" applyBorder="1" applyAlignment="1">
      <alignment horizontal="center" vertical="center" wrapText="1"/>
    </xf>
    <xf numFmtId="164" fontId="72" fillId="6" borderId="25" xfId="4" applyNumberFormat="1" applyFont="1" applyFill="1" applyBorder="1" applyAlignment="1">
      <alignment horizontal="center" vertical="center" wrapText="1"/>
    </xf>
    <xf numFmtId="164" fontId="75" fillId="0" borderId="24" xfId="4" applyNumberFormat="1" applyFont="1" applyBorder="1" applyAlignment="1">
      <alignment horizontal="center" vertical="center" wrapText="1"/>
    </xf>
    <xf numFmtId="164" fontId="75" fillId="0" borderId="25" xfId="4" applyNumberFormat="1" applyFont="1" applyBorder="1" applyAlignment="1">
      <alignment horizontal="center" vertical="center" wrapText="1"/>
    </xf>
    <xf numFmtId="164" fontId="76" fillId="6" borderId="24" xfId="4" applyNumberFormat="1" applyFont="1" applyFill="1" applyBorder="1" applyAlignment="1">
      <alignment horizontal="center" vertical="center" wrapText="1"/>
    </xf>
    <xf numFmtId="164" fontId="76" fillId="6" borderId="25" xfId="4" applyNumberFormat="1" applyFont="1" applyFill="1" applyBorder="1" applyAlignment="1">
      <alignment horizontal="center" vertical="center" wrapText="1"/>
    </xf>
    <xf numFmtId="164" fontId="55" fillId="0" borderId="24" xfId="4" applyNumberFormat="1" applyFont="1" applyFill="1" applyBorder="1" applyAlignment="1">
      <alignment horizontal="center" vertical="center" wrapText="1"/>
    </xf>
    <xf numFmtId="164" fontId="55" fillId="0" borderId="25" xfId="4" applyNumberFormat="1" applyFont="1" applyFill="1" applyBorder="1" applyAlignment="1">
      <alignment horizontal="center" vertical="center" wrapText="1"/>
    </xf>
    <xf numFmtId="164" fontId="65" fillId="0" borderId="17" xfId="4" applyNumberFormat="1" applyFont="1" applyBorder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wrapText="1" shrinkToFit="1"/>
    </xf>
    <xf numFmtId="0" fontId="9" fillId="0" borderId="0" xfId="0" applyFont="1" applyAlignment="1">
      <alignment vertical="center"/>
    </xf>
    <xf numFmtId="0" fontId="3" fillId="0" borderId="0" xfId="0" applyFont="1"/>
    <xf numFmtId="0" fontId="13" fillId="0" borderId="0" xfId="0" applyFont="1"/>
    <xf numFmtId="0" fontId="13" fillId="0" borderId="0" xfId="0" applyFont="1" applyProtection="1">
      <protection hidden="1"/>
    </xf>
    <xf numFmtId="49" fontId="37" fillId="0" borderId="0" xfId="0" applyNumberFormat="1" applyFont="1" applyBorder="1"/>
    <xf numFmtId="0" fontId="13" fillId="0" borderId="0" xfId="0" applyFont="1" applyBorder="1"/>
    <xf numFmtId="0" fontId="3" fillId="0" borderId="0" xfId="0" applyFont="1" applyAlignment="1"/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3" fillId="0" borderId="49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9" fillId="0" borderId="4" xfId="0" applyFont="1" applyBorder="1" applyAlignment="1">
      <alignment horizontal="center" vertical="center" wrapText="1"/>
    </xf>
    <xf numFmtId="0" fontId="88" fillId="0" borderId="0" xfId="0" applyFont="1" applyAlignment="1">
      <alignment horizontal="center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49" xfId="0" applyFont="1" applyBorder="1" applyAlignment="1">
      <alignment wrapText="1"/>
    </xf>
    <xf numFmtId="0" fontId="9" fillId="0" borderId="0" xfId="0" applyFont="1" applyAlignment="1">
      <alignment wrapText="1"/>
    </xf>
    <xf numFmtId="0" fontId="1" fillId="0" borderId="49" xfId="0" applyFont="1" applyBorder="1" applyAlignment="1">
      <alignment wrapText="1"/>
    </xf>
    <xf numFmtId="0" fontId="1" fillId="0" borderId="49" xfId="0" applyFont="1" applyBorder="1" applyAlignment="1">
      <alignment horizontal="left" wrapText="1"/>
    </xf>
    <xf numFmtId="0" fontId="9" fillId="0" borderId="0" xfId="0" applyFont="1" applyAlignment="1"/>
    <xf numFmtId="0" fontId="9" fillId="0" borderId="0" xfId="0" applyFont="1" applyBorder="1"/>
    <xf numFmtId="0" fontId="1" fillId="0" borderId="0" xfId="0" applyFont="1" applyBorder="1"/>
    <xf numFmtId="0" fontId="41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4" fillId="0" borderId="0" xfId="0" applyFont="1" applyAlignment="1"/>
    <xf numFmtId="0" fontId="0" fillId="0" borderId="0" xfId="0" applyFont="1" applyAlignment="1"/>
    <xf numFmtId="0" fontId="46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2" fillId="0" borderId="0" xfId="0" applyFont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44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8" fillId="0" borderId="17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8" fillId="0" borderId="47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0" fontId="1" fillId="0" borderId="27" xfId="0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/>
    </xf>
    <xf numFmtId="0" fontId="52" fillId="0" borderId="22" xfId="0" applyFont="1" applyBorder="1" applyAlignment="1">
      <alignment horizontal="left"/>
    </xf>
    <xf numFmtId="0" fontId="52" fillId="0" borderId="23" xfId="0" applyFont="1" applyBorder="1" applyAlignment="1">
      <alignment horizontal="left"/>
    </xf>
    <xf numFmtId="0" fontId="52" fillId="0" borderId="25" xfId="0" applyFont="1" applyBorder="1" applyAlignment="1">
      <alignment horizontal="left"/>
    </xf>
    <xf numFmtId="0" fontId="52" fillId="0" borderId="22" xfId="0" applyFont="1" applyBorder="1" applyAlignment="1">
      <alignment horizontal="left" wrapText="1"/>
    </xf>
    <xf numFmtId="0" fontId="52" fillId="0" borderId="23" xfId="0" applyFont="1" applyBorder="1" applyAlignment="1">
      <alignment horizontal="left" wrapText="1"/>
    </xf>
    <xf numFmtId="0" fontId="52" fillId="0" borderId="25" xfId="0" applyFont="1" applyBorder="1" applyAlignment="1">
      <alignment horizontal="left" wrapText="1"/>
    </xf>
    <xf numFmtId="166" fontId="5" fillId="0" borderId="22" xfId="2" applyNumberFormat="1" applyFont="1" applyFill="1" applyBorder="1" applyAlignment="1" applyProtection="1">
      <alignment horizontal="center"/>
      <protection hidden="1"/>
    </xf>
    <xf numFmtId="166" fontId="5" fillId="0" borderId="23" xfId="2" applyNumberFormat="1" applyFont="1" applyFill="1" applyBorder="1" applyAlignment="1" applyProtection="1">
      <alignment horizontal="center"/>
      <protection hidden="1"/>
    </xf>
    <xf numFmtId="166" fontId="5" fillId="0" borderId="25" xfId="2" applyNumberFormat="1" applyFont="1" applyFill="1" applyBorder="1" applyAlignment="1" applyProtection="1">
      <alignment horizontal="center"/>
      <protection hidden="1"/>
    </xf>
    <xf numFmtId="170" fontId="15" fillId="0" borderId="1" xfId="2" applyNumberFormat="1" applyFont="1" applyFill="1" applyBorder="1" applyAlignment="1" applyProtection="1">
      <alignment horizontal="left"/>
      <protection hidden="1"/>
    </xf>
    <xf numFmtId="0" fontId="52" fillId="0" borderId="46" xfId="0" applyFont="1" applyBorder="1" applyAlignment="1">
      <alignment horizontal="left" wrapText="1"/>
    </xf>
    <xf numFmtId="0" fontId="52" fillId="0" borderId="27" xfId="0" applyFont="1" applyBorder="1" applyAlignment="1">
      <alignment horizontal="left" wrapText="1"/>
    </xf>
    <xf numFmtId="0" fontId="52" fillId="0" borderId="47" xfId="0" applyFont="1" applyBorder="1" applyAlignment="1">
      <alignment horizontal="left" wrapText="1"/>
    </xf>
    <xf numFmtId="0" fontId="52" fillId="0" borderId="11" xfId="0" applyFont="1" applyBorder="1" applyAlignment="1">
      <alignment horizontal="left" wrapText="1"/>
    </xf>
    <xf numFmtId="0" fontId="52" fillId="0" borderId="5" xfId="0" applyFont="1" applyBorder="1" applyAlignment="1">
      <alignment horizontal="left" wrapText="1"/>
    </xf>
    <xf numFmtId="0" fontId="52" fillId="0" borderId="12" xfId="0" applyFont="1" applyBorder="1" applyAlignment="1">
      <alignment horizontal="left" wrapText="1"/>
    </xf>
    <xf numFmtId="0" fontId="15" fillId="0" borderId="22" xfId="2" applyNumberFormat="1" applyFont="1" applyFill="1" applyBorder="1" applyAlignment="1" applyProtection="1">
      <alignment horizontal="left" vertical="center" wrapText="1"/>
      <protection hidden="1"/>
    </xf>
    <xf numFmtId="0" fontId="15" fillId="0" borderId="23" xfId="2" applyNumberFormat="1" applyFont="1" applyFill="1" applyBorder="1" applyAlignment="1" applyProtection="1">
      <alignment horizontal="left" vertical="center" wrapText="1"/>
      <protection hidden="1"/>
    </xf>
    <xf numFmtId="0" fontId="15" fillId="0" borderId="25" xfId="2" applyNumberFormat="1" applyFont="1" applyFill="1" applyBorder="1" applyAlignment="1" applyProtection="1">
      <alignment horizontal="left" vertical="center" wrapText="1"/>
      <protection hidden="1"/>
    </xf>
    <xf numFmtId="170" fontId="5" fillId="0" borderId="22" xfId="2" applyNumberFormat="1" applyFont="1" applyFill="1" applyBorder="1" applyAlignment="1" applyProtection="1">
      <alignment horizontal="center"/>
      <protection hidden="1"/>
    </xf>
    <xf numFmtId="170" fontId="5" fillId="0" borderId="23" xfId="2" applyNumberFormat="1" applyFont="1" applyFill="1" applyBorder="1" applyAlignment="1" applyProtection="1">
      <alignment horizontal="center"/>
      <protection hidden="1"/>
    </xf>
    <xf numFmtId="170" fontId="5" fillId="0" borderId="25" xfId="2" applyNumberFormat="1" applyFont="1" applyFill="1" applyBorder="1" applyAlignment="1" applyProtection="1">
      <alignment horizontal="center"/>
      <protection hidden="1"/>
    </xf>
    <xf numFmtId="0" fontId="53" fillId="0" borderId="1" xfId="0" applyFont="1" applyBorder="1" applyAlignment="1">
      <alignment horizontal="left"/>
    </xf>
    <xf numFmtId="0" fontId="23" fillId="0" borderId="0" xfId="0" applyFont="1" applyAlignment="1">
      <alignment horizontal="center"/>
    </xf>
    <xf numFmtId="0" fontId="52" fillId="0" borderId="5" xfId="0" applyFont="1" applyBorder="1" applyAlignment="1">
      <alignment horizontal="center"/>
    </xf>
    <xf numFmtId="0" fontId="52" fillId="0" borderId="0" xfId="0" applyFont="1" applyAlignment="1">
      <alignment horizontal="center"/>
    </xf>
    <xf numFmtId="0" fontId="15" fillId="0" borderId="1" xfId="2" applyNumberFormat="1" applyFont="1" applyFill="1" applyBorder="1" applyAlignment="1" applyProtection="1">
      <alignment horizontal="center" vertical="center"/>
      <protection hidden="1"/>
    </xf>
    <xf numFmtId="0" fontId="1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22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25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2" applyNumberFormat="1" applyFont="1" applyFill="1" applyBorder="1" applyAlignment="1" applyProtection="1">
      <alignment horizontal="center" vertical="center" wrapText="1"/>
      <protection hidden="1"/>
    </xf>
    <xf numFmtId="171" fontId="15" fillId="5" borderId="22" xfId="5" applyNumberFormat="1" applyFont="1" applyFill="1" applyBorder="1" applyAlignment="1">
      <alignment horizontal="center"/>
    </xf>
    <xf numFmtId="171" fontId="15" fillId="5" borderId="25" xfId="5" applyNumberFormat="1" applyFont="1" applyFill="1" applyBorder="1" applyAlignment="1">
      <alignment horizontal="center"/>
    </xf>
    <xf numFmtId="171" fontId="15" fillId="0" borderId="22" xfId="5" applyNumberFormat="1" applyFont="1" applyBorder="1" applyAlignment="1">
      <alignment horizontal="center"/>
    </xf>
    <xf numFmtId="171" fontId="15" fillId="0" borderId="25" xfId="5" applyNumberFormat="1" applyFont="1" applyBorder="1" applyAlignment="1">
      <alignment horizontal="center"/>
    </xf>
    <xf numFmtId="171" fontId="5" fillId="0" borderId="22" xfId="5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5" xfId="5" applyFont="1" applyBorder="1" applyAlignment="1">
      <alignment horizontal="center"/>
    </xf>
    <xf numFmtId="0" fontId="14" fillId="0" borderId="22" xfId="5" applyFont="1" applyFill="1" applyBorder="1" applyAlignment="1">
      <alignment horizontal="center" vertical="center" wrapText="1"/>
    </xf>
    <xf numFmtId="0" fontId="14" fillId="0" borderId="23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12" xfId="5" applyFont="1" applyFill="1" applyBorder="1" applyAlignment="1">
      <alignment horizontal="center" vertical="center" wrapText="1"/>
    </xf>
    <xf numFmtId="41" fontId="5" fillId="0" borderId="22" xfId="5" applyNumberFormat="1" applyFont="1" applyFill="1" applyBorder="1" applyAlignment="1">
      <alignment horizontal="right"/>
    </xf>
    <xf numFmtId="41" fontId="5" fillId="0" borderId="25" xfId="5" applyNumberFormat="1" applyFont="1" applyFill="1" applyBorder="1" applyAlignment="1">
      <alignment horizontal="right"/>
    </xf>
    <xf numFmtId="171" fontId="5" fillId="0" borderId="22" xfId="5" applyNumberFormat="1" applyFont="1" applyFill="1" applyBorder="1" applyAlignment="1">
      <alignment horizontal="center"/>
    </xf>
    <xf numFmtId="171" fontId="5" fillId="0" borderId="25" xfId="5" applyNumberFormat="1" applyFont="1" applyFill="1" applyBorder="1" applyAlignment="1">
      <alignment horizontal="center"/>
    </xf>
    <xf numFmtId="0" fontId="18" fillId="0" borderId="22" xfId="5" applyFont="1" applyFill="1" applyBorder="1" applyAlignment="1">
      <alignment horizontal="center" vertical="center" wrapText="1"/>
    </xf>
    <xf numFmtId="0" fontId="18" fillId="0" borderId="25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/>
    </xf>
    <xf numFmtId="171" fontId="15" fillId="0" borderId="22" xfId="5" applyNumberFormat="1" applyFont="1" applyFill="1" applyBorder="1" applyAlignment="1">
      <alignment horizontal="center"/>
    </xf>
    <xf numFmtId="171" fontId="15" fillId="0" borderId="25" xfId="5" applyNumberFormat="1" applyFont="1" applyFill="1" applyBorder="1" applyAlignment="1">
      <alignment horizontal="center"/>
    </xf>
    <xf numFmtId="0" fontId="38" fillId="5" borderId="1" xfId="5" applyFont="1" applyFill="1" applyBorder="1" applyAlignment="1">
      <alignment horizontal="center" vertical="center" wrapText="1"/>
    </xf>
    <xf numFmtId="0" fontId="59" fillId="0" borderId="0" xfId="5" applyFont="1" applyFill="1" applyBorder="1" applyAlignment="1">
      <alignment horizontal="center" wrapText="1"/>
    </xf>
    <xf numFmtId="41" fontId="5" fillId="0" borderId="22" xfId="5" applyNumberFormat="1" applyFont="1" applyFill="1" applyBorder="1" applyAlignment="1">
      <alignment horizontal="center"/>
    </xf>
    <xf numFmtId="41" fontId="5" fillId="0" borderId="25" xfId="5" applyNumberFormat="1" applyFont="1" applyFill="1" applyBorder="1" applyAlignment="1">
      <alignment horizontal="center"/>
    </xf>
    <xf numFmtId="0" fontId="14" fillId="0" borderId="22" xfId="5" applyFont="1" applyFill="1" applyBorder="1" applyAlignment="1">
      <alignment horizontal="center"/>
    </xf>
    <xf numFmtId="0" fontId="14" fillId="0" borderId="23" xfId="5" applyFont="1" applyFill="1" applyBorder="1" applyAlignment="1">
      <alignment horizontal="center"/>
    </xf>
    <xf numFmtId="0" fontId="14" fillId="0" borderId="25" xfId="5" applyFont="1" applyFill="1" applyBorder="1" applyAlignment="1">
      <alignment horizontal="center"/>
    </xf>
    <xf numFmtId="0" fontId="5" fillId="0" borderId="0" xfId="5" applyFont="1" applyFill="1" applyBorder="1" applyAlignment="1">
      <alignment horizontal="left" vertical="center" wrapText="1"/>
    </xf>
    <xf numFmtId="0" fontId="14" fillId="0" borderId="25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171" fontId="5" fillId="0" borderId="22" xfId="5" applyNumberFormat="1" applyFont="1" applyFill="1" applyBorder="1" applyAlignment="1">
      <alignment horizontal="center" vertical="center" wrapText="1"/>
    </xf>
    <xf numFmtId="0" fontId="5" fillId="0" borderId="25" xfId="5" applyFont="1" applyFill="1" applyBorder="1" applyAlignment="1">
      <alignment horizontal="center" vertical="center" wrapText="1"/>
    </xf>
    <xf numFmtId="0" fontId="15" fillId="0" borderId="22" xfId="5" applyFont="1" applyFill="1" applyBorder="1" applyAlignment="1">
      <alignment horizontal="center" vertical="center" wrapText="1"/>
    </xf>
    <xf numFmtId="0" fontId="15" fillId="0" borderId="23" xfId="5" applyFont="1" applyFill="1" applyBorder="1" applyAlignment="1">
      <alignment horizontal="center" vertical="center" wrapText="1"/>
    </xf>
    <xf numFmtId="0" fontId="15" fillId="0" borderId="25" xfId="5" applyFont="1" applyFill="1" applyBorder="1" applyAlignment="1">
      <alignment horizontal="center" vertical="center" wrapText="1"/>
    </xf>
    <xf numFmtId="0" fontId="15" fillId="0" borderId="25" xfId="5" applyFont="1" applyBorder="1"/>
    <xf numFmtId="41" fontId="15" fillId="0" borderId="22" xfId="5" applyNumberFormat="1" applyFont="1" applyFill="1" applyBorder="1" applyAlignment="1">
      <alignment horizontal="center"/>
    </xf>
    <xf numFmtId="41" fontId="15" fillId="0" borderId="25" xfId="5" applyNumberFormat="1" applyFont="1" applyFill="1" applyBorder="1" applyAlignment="1">
      <alignment horizontal="center"/>
    </xf>
    <xf numFmtId="171" fontId="5" fillId="0" borderId="22" xfId="7" applyNumberFormat="1" applyFont="1" applyBorder="1" applyAlignment="1">
      <alignment horizontal="center"/>
    </xf>
    <xf numFmtId="0" fontId="5" fillId="0" borderId="25" xfId="7" applyFont="1" applyBorder="1" applyAlignment="1">
      <alignment horizontal="center"/>
    </xf>
    <xf numFmtId="171" fontId="5" fillId="0" borderId="22" xfId="7" applyNumberFormat="1" applyFont="1" applyFill="1" applyBorder="1" applyAlignment="1">
      <alignment horizontal="center" vertical="center" wrapText="1"/>
    </xf>
    <xf numFmtId="0" fontId="5" fillId="0" borderId="25" xfId="7" applyFont="1" applyFill="1" applyBorder="1" applyAlignment="1">
      <alignment horizontal="center" vertical="center" wrapText="1"/>
    </xf>
    <xf numFmtId="171" fontId="15" fillId="0" borderId="22" xfId="7" applyNumberFormat="1" applyFont="1" applyBorder="1" applyAlignment="1">
      <alignment horizontal="center"/>
    </xf>
    <xf numFmtId="171" fontId="15" fillId="0" borderId="25" xfId="7" applyNumberFormat="1" applyFont="1" applyBorder="1" applyAlignment="1">
      <alignment horizontal="center"/>
    </xf>
    <xf numFmtId="171" fontId="15" fillId="0" borderId="22" xfId="7" applyNumberFormat="1" applyFont="1" applyFill="1" applyBorder="1" applyAlignment="1">
      <alignment horizontal="center"/>
    </xf>
    <xf numFmtId="171" fontId="15" fillId="0" borderId="25" xfId="7" applyNumberFormat="1" applyFont="1" applyFill="1" applyBorder="1" applyAlignment="1">
      <alignment horizontal="center"/>
    </xf>
    <xf numFmtId="171" fontId="5" fillId="0" borderId="25" xfId="7" applyNumberFormat="1" applyFont="1" applyBorder="1" applyAlignment="1">
      <alignment horizontal="center"/>
    </xf>
    <xf numFmtId="0" fontId="15" fillId="0" borderId="22" xfId="7" applyFont="1" applyFill="1" applyBorder="1" applyAlignment="1">
      <alignment horizontal="center" vertical="center" wrapText="1"/>
    </xf>
    <xf numFmtId="0" fontId="15" fillId="0" borderId="23" xfId="7" applyFont="1" applyFill="1" applyBorder="1" applyAlignment="1">
      <alignment horizontal="center" vertical="center" wrapText="1"/>
    </xf>
    <xf numFmtId="0" fontId="15" fillId="0" borderId="25" xfId="7" applyFont="1" applyFill="1" applyBorder="1" applyAlignment="1">
      <alignment horizontal="center" vertical="center" wrapText="1"/>
    </xf>
    <xf numFmtId="0" fontId="15" fillId="0" borderId="25" xfId="7" applyFont="1" applyBorder="1"/>
    <xf numFmtId="0" fontId="14" fillId="0" borderId="22" xfId="7" applyFont="1" applyFill="1" applyBorder="1" applyAlignment="1">
      <alignment horizontal="center" vertical="center" wrapText="1"/>
    </xf>
    <xf numFmtId="0" fontId="14" fillId="0" borderId="23" xfId="7" applyFont="1" applyFill="1" applyBorder="1" applyAlignment="1">
      <alignment horizontal="center" vertical="center" wrapText="1"/>
    </xf>
    <xf numFmtId="0" fontId="14" fillId="0" borderId="25" xfId="7" applyFont="1" applyFill="1" applyBorder="1" applyAlignment="1">
      <alignment horizontal="center" vertical="center" wrapText="1"/>
    </xf>
    <xf numFmtId="171" fontId="5" fillId="0" borderId="22" xfId="7" applyNumberFormat="1" applyFont="1" applyFill="1" applyBorder="1" applyAlignment="1">
      <alignment horizontal="center"/>
    </xf>
    <xf numFmtId="171" fontId="5" fillId="0" borderId="25" xfId="7" applyNumberFormat="1" applyFont="1" applyFill="1" applyBorder="1" applyAlignment="1">
      <alignment horizontal="center"/>
    </xf>
    <xf numFmtId="0" fontId="5" fillId="0" borderId="0" xfId="7" applyFont="1" applyFill="1" applyBorder="1" applyAlignment="1">
      <alignment horizontal="left" vertical="center" wrapText="1"/>
    </xf>
    <xf numFmtId="0" fontId="5" fillId="0" borderId="0" xfId="7" applyFont="1" applyFill="1" applyBorder="1" applyAlignment="1">
      <alignment horizontal="center" vertical="center" wrapText="1"/>
    </xf>
    <xf numFmtId="0" fontId="59" fillId="0" borderId="0" xfId="7" applyFont="1" applyFill="1" applyBorder="1" applyAlignment="1">
      <alignment horizontal="center" wrapText="1"/>
    </xf>
    <xf numFmtId="0" fontId="38" fillId="5" borderId="1" xfId="7" applyFont="1" applyFill="1" applyBorder="1" applyAlignment="1">
      <alignment horizontal="center" vertical="center" wrapText="1"/>
    </xf>
    <xf numFmtId="41" fontId="5" fillId="0" borderId="22" xfId="7" applyNumberFormat="1" applyFont="1" applyFill="1" applyBorder="1" applyAlignment="1">
      <alignment horizontal="center"/>
    </xf>
    <xf numFmtId="41" fontId="5" fillId="0" borderId="25" xfId="7" applyNumberFormat="1" applyFont="1" applyFill="1" applyBorder="1" applyAlignment="1">
      <alignment horizontal="center"/>
    </xf>
    <xf numFmtId="0" fontId="14" fillId="0" borderId="22" xfId="7" applyFont="1" applyFill="1" applyBorder="1" applyAlignment="1">
      <alignment horizontal="center"/>
    </xf>
    <xf numFmtId="0" fontId="14" fillId="0" borderId="23" xfId="7" applyFont="1" applyFill="1" applyBorder="1" applyAlignment="1">
      <alignment horizontal="center"/>
    </xf>
    <xf numFmtId="0" fontId="14" fillId="0" borderId="25" xfId="7" applyFont="1" applyFill="1" applyBorder="1" applyAlignment="1">
      <alignment horizontal="center"/>
    </xf>
    <xf numFmtId="0" fontId="15" fillId="0" borderId="1" xfId="7" applyFont="1" applyFill="1" applyBorder="1" applyAlignment="1">
      <alignment horizontal="center" vertical="center"/>
    </xf>
    <xf numFmtId="41" fontId="15" fillId="0" borderId="22" xfId="7" applyNumberFormat="1" applyFont="1" applyFill="1" applyBorder="1" applyAlignment="1">
      <alignment horizontal="center"/>
    </xf>
    <xf numFmtId="41" fontId="15" fillId="0" borderId="25" xfId="7" applyNumberFormat="1" applyFont="1" applyFill="1" applyBorder="1" applyAlignment="1">
      <alignment horizontal="center"/>
    </xf>
    <xf numFmtId="0" fontId="18" fillId="0" borderId="22" xfId="7" applyFont="1" applyFill="1" applyBorder="1" applyAlignment="1">
      <alignment horizontal="center" vertical="center" wrapText="1"/>
    </xf>
    <xf numFmtId="0" fontId="18" fillId="0" borderId="25" xfId="7" applyFont="1" applyFill="1" applyBorder="1" applyAlignment="1">
      <alignment horizontal="center" vertical="center" wrapText="1"/>
    </xf>
    <xf numFmtId="171" fontId="15" fillId="5" borderId="22" xfId="7" applyNumberFormat="1" applyFont="1" applyFill="1" applyBorder="1" applyAlignment="1">
      <alignment horizontal="center"/>
    </xf>
    <xf numFmtId="171" fontId="15" fillId="5" borderId="25" xfId="7" applyNumberFormat="1" applyFont="1" applyFill="1" applyBorder="1" applyAlignment="1">
      <alignment horizontal="center"/>
    </xf>
    <xf numFmtId="0" fontId="14" fillId="0" borderId="5" xfId="7" applyFont="1" applyFill="1" applyBorder="1" applyAlignment="1">
      <alignment horizontal="center" vertical="center" wrapText="1"/>
    </xf>
    <xf numFmtId="0" fontId="14" fillId="0" borderId="12" xfId="7" applyFont="1" applyFill="1" applyBorder="1" applyAlignment="1">
      <alignment horizontal="center" vertical="center" wrapText="1"/>
    </xf>
    <xf numFmtId="0" fontId="33" fillId="0" borderId="50" xfId="9" applyFont="1" applyFill="1" applyBorder="1" applyAlignment="1">
      <alignment horizontal="center" vertical="center"/>
    </xf>
    <xf numFmtId="0" fontId="33" fillId="0" borderId="51" xfId="9" applyFont="1" applyFill="1" applyBorder="1" applyAlignment="1">
      <alignment horizontal="center" vertical="center"/>
    </xf>
    <xf numFmtId="0" fontId="39" fillId="0" borderId="0" xfId="9" applyFont="1" applyFill="1" applyBorder="1" applyAlignment="1">
      <alignment horizontal="center" vertical="center" wrapText="1"/>
    </xf>
    <xf numFmtId="0" fontId="33" fillId="0" borderId="50" xfId="9" applyFont="1" applyFill="1" applyBorder="1" applyAlignment="1">
      <alignment horizontal="center" vertical="center" wrapText="1"/>
    </xf>
    <xf numFmtId="49" fontId="12" fillId="0" borderId="52" xfId="9" applyNumberFormat="1" applyFont="1" applyFill="1" applyBorder="1" applyAlignment="1">
      <alignment horizontal="center" vertical="center" wrapText="1"/>
    </xf>
    <xf numFmtId="49" fontId="12" fillId="0" borderId="52" xfId="9" applyNumberFormat="1" applyFont="1" applyFill="1" applyBorder="1" applyAlignment="1">
      <alignment horizontal="center" vertical="center"/>
    </xf>
    <xf numFmtId="0" fontId="12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Alignment="1">
      <alignment wrapText="1"/>
    </xf>
    <xf numFmtId="0" fontId="5" fillId="0" borderId="49" xfId="10" applyFont="1" applyFill="1" applyBorder="1" applyAlignment="1">
      <alignment horizontal="center" vertical="center" wrapText="1"/>
    </xf>
    <xf numFmtId="164" fontId="67" fillId="0" borderId="2" xfId="4" applyNumberFormat="1" applyFont="1" applyFill="1" applyBorder="1" applyAlignment="1">
      <alignment horizontal="center" vertical="center" wrapText="1"/>
    </xf>
    <xf numFmtId="0" fontId="32" fillId="0" borderId="15" xfId="4" applyBorder="1" applyAlignment="1">
      <alignment horizontal="center" vertical="center" wrapText="1"/>
    </xf>
    <xf numFmtId="0" fontId="65" fillId="0" borderId="40" xfId="4" applyFont="1" applyBorder="1" applyAlignment="1">
      <alignment horizontal="center" vertical="center" wrapText="1"/>
    </xf>
    <xf numFmtId="0" fontId="65" fillId="0" borderId="54" xfId="4" applyFont="1" applyBorder="1" applyAlignment="1">
      <alignment horizontal="center" vertical="center" wrapText="1"/>
    </xf>
    <xf numFmtId="0" fontId="65" fillId="0" borderId="56" xfId="4" applyFont="1" applyBorder="1" applyAlignment="1">
      <alignment horizontal="center" vertical="center" wrapText="1"/>
    </xf>
    <xf numFmtId="0" fontId="81" fillId="8" borderId="6" xfId="4" applyFont="1" applyFill="1" applyBorder="1" applyAlignment="1">
      <alignment horizontal="center" vertical="center" wrapText="1"/>
    </xf>
    <xf numFmtId="0" fontId="81" fillId="8" borderId="8" xfId="4" applyFont="1" applyFill="1" applyBorder="1" applyAlignment="1">
      <alignment horizontal="center" vertical="center" wrapText="1"/>
    </xf>
    <xf numFmtId="0" fontId="23" fillId="0" borderId="57" xfId="4" applyFont="1" applyFill="1" applyBorder="1" applyAlignment="1">
      <alignment horizontal="center" vertical="center" wrapText="1"/>
    </xf>
    <xf numFmtId="0" fontId="32" fillId="0" borderId="16" xfId="4" applyBorder="1" applyAlignment="1">
      <alignment horizontal="center" vertical="center" wrapText="1"/>
    </xf>
    <xf numFmtId="0" fontId="83" fillId="0" borderId="0" xfId="4" applyFont="1" applyBorder="1" applyAlignment="1">
      <alignment horizontal="center" vertical="center" wrapText="1"/>
    </xf>
    <xf numFmtId="0" fontId="11" fillId="7" borderId="22" xfId="4" applyFont="1" applyFill="1" applyBorder="1" applyAlignment="1">
      <alignment horizontal="center" vertical="center" wrapText="1"/>
    </xf>
    <xf numFmtId="0" fontId="32" fillId="0" borderId="23" xfId="4" applyBorder="1" applyAlignment="1">
      <alignment horizontal="center" vertical="center" wrapText="1"/>
    </xf>
    <xf numFmtId="0" fontId="32" fillId="0" borderId="25" xfId="4" applyBorder="1" applyAlignment="1">
      <alignment horizontal="center" vertical="center" wrapText="1"/>
    </xf>
    <xf numFmtId="164" fontId="23" fillId="7" borderId="2" xfId="4" applyNumberFormat="1" applyFont="1" applyFill="1" applyBorder="1" applyAlignment="1">
      <alignment horizontal="center" vertical="center" wrapText="1"/>
    </xf>
    <xf numFmtId="0" fontId="32" fillId="0" borderId="3" xfId="4" applyBorder="1" applyAlignment="1">
      <alignment horizontal="center" vertical="center" wrapText="1"/>
    </xf>
    <xf numFmtId="0" fontId="32" fillId="0" borderId="45" xfId="4" applyBorder="1" applyAlignment="1">
      <alignment horizontal="center" vertical="center" wrapText="1"/>
    </xf>
    <xf numFmtId="0" fontId="79" fillId="7" borderId="18" xfId="4" applyFont="1" applyFill="1" applyBorder="1" applyAlignment="1">
      <alignment horizontal="center" vertical="center" wrapText="1"/>
    </xf>
    <xf numFmtId="0" fontId="79" fillId="7" borderId="28" xfId="4" applyFont="1" applyFill="1" applyBorder="1" applyAlignment="1">
      <alignment horizontal="center" vertical="center" wrapText="1"/>
    </xf>
    <xf numFmtId="0" fontId="79" fillId="7" borderId="19" xfId="4" applyFont="1" applyFill="1" applyBorder="1" applyAlignment="1">
      <alignment horizontal="center" vertical="center" wrapText="1"/>
    </xf>
    <xf numFmtId="164" fontId="23" fillId="7" borderId="13" xfId="4" applyNumberFormat="1" applyFont="1" applyFill="1" applyBorder="1" applyAlignment="1">
      <alignment horizontal="center" vertical="center" wrapText="1"/>
    </xf>
    <xf numFmtId="0" fontId="11" fillId="7" borderId="18" xfId="4" applyFont="1" applyFill="1" applyBorder="1" applyAlignment="1">
      <alignment horizontal="center" vertical="center" wrapText="1"/>
    </xf>
    <xf numFmtId="0" fontId="32" fillId="0" borderId="58" xfId="4" applyBorder="1" applyAlignment="1">
      <alignment horizontal="center" vertical="center" wrapText="1"/>
    </xf>
    <xf numFmtId="0" fontId="23" fillId="0" borderId="59" xfId="4" applyFont="1" applyBorder="1" applyAlignment="1">
      <alignment horizontal="center" vertical="center" wrapText="1"/>
    </xf>
    <xf numFmtId="0" fontId="23" fillId="0" borderId="9" xfId="4" applyFont="1" applyBorder="1" applyAlignment="1">
      <alignment horizontal="center" vertical="center" wrapText="1"/>
    </xf>
    <xf numFmtId="0" fontId="12" fillId="0" borderId="19" xfId="4" applyFont="1" applyBorder="1" applyAlignment="1">
      <alignment horizontal="center" vertical="center" wrapText="1"/>
    </xf>
    <xf numFmtId="0" fontId="12" fillId="0" borderId="9" xfId="4" applyFont="1" applyBorder="1" applyAlignment="1">
      <alignment horizontal="center" vertical="center" wrapText="1"/>
    </xf>
    <xf numFmtId="0" fontId="12" fillId="0" borderId="47" xfId="4" applyFont="1" applyBorder="1" applyAlignment="1">
      <alignment horizontal="center" vertical="center" wrapText="1"/>
    </xf>
    <xf numFmtId="0" fontId="2" fillId="0" borderId="20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 wrapText="1"/>
    </xf>
    <xf numFmtId="0" fontId="2" fillId="0" borderId="61" xfId="4" applyFont="1" applyBorder="1" applyAlignment="1">
      <alignment horizontal="center" vertical="center" wrapText="1"/>
    </xf>
    <xf numFmtId="0" fontId="79" fillId="7" borderId="5" xfId="4" applyFont="1" applyFill="1" applyBorder="1" applyAlignment="1">
      <alignment horizontal="center" vertical="center" wrapText="1"/>
    </xf>
    <xf numFmtId="0" fontId="79" fillId="7" borderId="60" xfId="4" applyFont="1" applyFill="1" applyBorder="1" applyAlignment="1">
      <alignment horizontal="center" vertical="center" wrapText="1"/>
    </xf>
    <xf numFmtId="0" fontId="11" fillId="7" borderId="50" xfId="4" applyFont="1" applyFill="1" applyBorder="1" applyAlignment="1">
      <alignment horizontal="center" vertical="center" wrapText="1"/>
    </xf>
    <xf numFmtId="0" fontId="32" fillId="0" borderId="28" xfId="4" applyBorder="1" applyAlignment="1">
      <alignment horizontal="center" vertical="center" wrapText="1"/>
    </xf>
    <xf numFmtId="0" fontId="86" fillId="0" borderId="62" xfId="4" applyFont="1" applyFill="1" applyBorder="1" applyAlignment="1">
      <alignment horizontal="left" vertical="center" wrapText="1"/>
    </xf>
    <xf numFmtId="0" fontId="85" fillId="0" borderId="0" xfId="4" applyFont="1" applyAlignment="1"/>
    <xf numFmtId="0" fontId="79" fillId="7" borderId="11" xfId="4" applyFont="1" applyFill="1" applyBorder="1" applyAlignment="1">
      <alignment horizontal="center" vertical="center" wrapText="1"/>
    </xf>
    <xf numFmtId="0" fontId="32" fillId="0" borderId="5" xfId="4" applyBorder="1" applyAlignment="1">
      <alignment horizontal="center" vertical="center" wrapText="1"/>
    </xf>
    <xf numFmtId="0" fontId="32" fillId="0" borderId="12" xfId="4" applyBorder="1" applyAlignment="1">
      <alignment horizontal="center" vertical="center" wrapText="1"/>
    </xf>
    <xf numFmtId="0" fontId="23" fillId="0" borderId="46" xfId="4" applyFont="1" applyFill="1" applyBorder="1" applyAlignment="1">
      <alignment horizontal="center" vertical="center" wrapText="1"/>
    </xf>
    <xf numFmtId="0" fontId="32" fillId="0" borderId="34" xfId="4" applyBorder="1" applyAlignment="1">
      <alignment horizontal="center" vertical="center" wrapText="1"/>
    </xf>
    <xf numFmtId="0" fontId="81" fillId="8" borderId="7" xfId="4" applyFont="1" applyFill="1" applyBorder="1" applyAlignment="1">
      <alignment horizontal="center" vertical="center" wrapText="1"/>
    </xf>
    <xf numFmtId="0" fontId="23" fillId="0" borderId="41" xfId="4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" fillId="0" borderId="27" xfId="0" applyFont="1" applyBorder="1" applyAlignment="1">
      <alignment wrapText="1"/>
    </xf>
    <xf numFmtId="0" fontId="0" fillId="0" borderId="27" xfId="0" applyBorder="1" applyAlignment="1">
      <alignment wrapText="1"/>
    </xf>
    <xf numFmtId="0" fontId="0" fillId="0" borderId="0" xfId="0" applyAlignment="1">
      <alignment wrapText="1"/>
    </xf>
    <xf numFmtId="0" fontId="65" fillId="0" borderId="0" xfId="0" applyFont="1" applyAlignment="1">
      <alignment horizontal="center" vertical="center" wrapText="1"/>
    </xf>
    <xf numFmtId="0" fontId="87" fillId="0" borderId="0" xfId="0" applyFont="1" applyAlignment="1">
      <alignment wrapText="1"/>
    </xf>
    <xf numFmtId="0" fontId="52" fillId="0" borderId="50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52" fillId="0" borderId="25" xfId="0" applyFont="1" applyBorder="1" applyAlignment="1">
      <alignment horizontal="center" vertical="center"/>
    </xf>
  </cellXfs>
  <cellStyles count="11">
    <cellStyle name="Обычный" xfId="0" builtinId="0"/>
    <cellStyle name="Обычный 2" xfId="2"/>
    <cellStyle name="Обычный 2 2" xfId="4"/>
    <cellStyle name="Обычный 4" xfId="3"/>
    <cellStyle name="Обычный_2014-Администрация" xfId="9"/>
    <cellStyle name="Обычный_2014-Глава Администрации" xfId="7"/>
    <cellStyle name="Обычный_2014-Глава города" xfId="5"/>
    <cellStyle name="Обычный_2014-Опека" xfId="10"/>
    <cellStyle name="Обычный_приложения по НСОТ (изменены в соотв с федер)" xfId="1"/>
    <cellStyle name="Обычный_приложения по НСОТ (изменены в соотв с федер)_2014-Глава Администрации" xfId="8"/>
    <cellStyle name="Обычный_приложения по НСОТ (изменены в соотв с федер)_2014-Глава города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A5" sqref="A5:G5"/>
    </sheetView>
  </sheetViews>
  <sheetFormatPr defaultRowHeight="12.75" x14ac:dyDescent="0.2"/>
  <cols>
    <col min="1" max="1" width="4.5703125" style="53" customWidth="1"/>
    <col min="2" max="2" width="74.42578125" style="53" customWidth="1"/>
    <col min="3" max="3" width="22.85546875" style="53" customWidth="1"/>
    <col min="4" max="4" width="13.28515625" style="53" customWidth="1"/>
    <col min="5" max="5" width="14.140625" style="53" customWidth="1"/>
    <col min="6" max="6" width="13" style="53" customWidth="1"/>
    <col min="7" max="7" width="20.28515625" style="53" customWidth="1"/>
    <col min="8" max="255" width="9.140625" style="53"/>
    <col min="256" max="256" width="4.5703125" style="53" customWidth="1"/>
    <col min="257" max="257" width="35.140625" style="53" customWidth="1"/>
    <col min="258" max="258" width="31.85546875" style="53" customWidth="1"/>
    <col min="259" max="259" width="17.7109375" style="53" customWidth="1"/>
    <col min="260" max="260" width="18.5703125" style="53" customWidth="1"/>
    <col min="261" max="262" width="19" style="53" customWidth="1"/>
    <col min="263" max="511" width="9.140625" style="53"/>
    <col min="512" max="512" width="4.5703125" style="53" customWidth="1"/>
    <col min="513" max="513" width="35.140625" style="53" customWidth="1"/>
    <col min="514" max="514" width="31.85546875" style="53" customWidth="1"/>
    <col min="515" max="515" width="17.7109375" style="53" customWidth="1"/>
    <col min="516" max="516" width="18.5703125" style="53" customWidth="1"/>
    <col min="517" max="518" width="19" style="53" customWidth="1"/>
    <col min="519" max="767" width="9.140625" style="53"/>
    <col min="768" max="768" width="4.5703125" style="53" customWidth="1"/>
    <col min="769" max="769" width="35.140625" style="53" customWidth="1"/>
    <col min="770" max="770" width="31.85546875" style="53" customWidth="1"/>
    <col min="771" max="771" width="17.7109375" style="53" customWidth="1"/>
    <col min="772" max="772" width="18.5703125" style="53" customWidth="1"/>
    <col min="773" max="774" width="19" style="53" customWidth="1"/>
    <col min="775" max="1023" width="9.140625" style="53"/>
    <col min="1024" max="1024" width="4.5703125" style="53" customWidth="1"/>
    <col min="1025" max="1025" width="35.140625" style="53" customWidth="1"/>
    <col min="1026" max="1026" width="31.85546875" style="53" customWidth="1"/>
    <col min="1027" max="1027" width="17.7109375" style="53" customWidth="1"/>
    <col min="1028" max="1028" width="18.5703125" style="53" customWidth="1"/>
    <col min="1029" max="1030" width="19" style="53" customWidth="1"/>
    <col min="1031" max="1279" width="9.140625" style="53"/>
    <col min="1280" max="1280" width="4.5703125" style="53" customWidth="1"/>
    <col min="1281" max="1281" width="35.140625" style="53" customWidth="1"/>
    <col min="1282" max="1282" width="31.85546875" style="53" customWidth="1"/>
    <col min="1283" max="1283" width="17.7109375" style="53" customWidth="1"/>
    <col min="1284" max="1284" width="18.5703125" style="53" customWidth="1"/>
    <col min="1285" max="1286" width="19" style="53" customWidth="1"/>
    <col min="1287" max="1535" width="9.140625" style="53"/>
    <col min="1536" max="1536" width="4.5703125" style="53" customWidth="1"/>
    <col min="1537" max="1537" width="35.140625" style="53" customWidth="1"/>
    <col min="1538" max="1538" width="31.85546875" style="53" customWidth="1"/>
    <col min="1539" max="1539" width="17.7109375" style="53" customWidth="1"/>
    <col min="1540" max="1540" width="18.5703125" style="53" customWidth="1"/>
    <col min="1541" max="1542" width="19" style="53" customWidth="1"/>
    <col min="1543" max="1791" width="9.140625" style="53"/>
    <col min="1792" max="1792" width="4.5703125" style="53" customWidth="1"/>
    <col min="1793" max="1793" width="35.140625" style="53" customWidth="1"/>
    <col min="1794" max="1794" width="31.85546875" style="53" customWidth="1"/>
    <col min="1795" max="1795" width="17.7109375" style="53" customWidth="1"/>
    <col min="1796" max="1796" width="18.5703125" style="53" customWidth="1"/>
    <col min="1797" max="1798" width="19" style="53" customWidth="1"/>
    <col min="1799" max="2047" width="9.140625" style="53"/>
    <col min="2048" max="2048" width="4.5703125" style="53" customWidth="1"/>
    <col min="2049" max="2049" width="35.140625" style="53" customWidth="1"/>
    <col min="2050" max="2050" width="31.85546875" style="53" customWidth="1"/>
    <col min="2051" max="2051" width="17.7109375" style="53" customWidth="1"/>
    <col min="2052" max="2052" width="18.5703125" style="53" customWidth="1"/>
    <col min="2053" max="2054" width="19" style="53" customWidth="1"/>
    <col min="2055" max="2303" width="9.140625" style="53"/>
    <col min="2304" max="2304" width="4.5703125" style="53" customWidth="1"/>
    <col min="2305" max="2305" width="35.140625" style="53" customWidth="1"/>
    <col min="2306" max="2306" width="31.85546875" style="53" customWidth="1"/>
    <col min="2307" max="2307" width="17.7109375" style="53" customWidth="1"/>
    <col min="2308" max="2308" width="18.5703125" style="53" customWidth="1"/>
    <col min="2309" max="2310" width="19" style="53" customWidth="1"/>
    <col min="2311" max="2559" width="9.140625" style="53"/>
    <col min="2560" max="2560" width="4.5703125" style="53" customWidth="1"/>
    <col min="2561" max="2561" width="35.140625" style="53" customWidth="1"/>
    <col min="2562" max="2562" width="31.85546875" style="53" customWidth="1"/>
    <col min="2563" max="2563" width="17.7109375" style="53" customWidth="1"/>
    <col min="2564" max="2564" width="18.5703125" style="53" customWidth="1"/>
    <col min="2565" max="2566" width="19" style="53" customWidth="1"/>
    <col min="2567" max="2815" width="9.140625" style="53"/>
    <col min="2816" max="2816" width="4.5703125" style="53" customWidth="1"/>
    <col min="2817" max="2817" width="35.140625" style="53" customWidth="1"/>
    <col min="2818" max="2818" width="31.85546875" style="53" customWidth="1"/>
    <col min="2819" max="2819" width="17.7109375" style="53" customWidth="1"/>
    <col min="2820" max="2820" width="18.5703125" style="53" customWidth="1"/>
    <col min="2821" max="2822" width="19" style="53" customWidth="1"/>
    <col min="2823" max="3071" width="9.140625" style="53"/>
    <col min="3072" max="3072" width="4.5703125" style="53" customWidth="1"/>
    <col min="3073" max="3073" width="35.140625" style="53" customWidth="1"/>
    <col min="3074" max="3074" width="31.85546875" style="53" customWidth="1"/>
    <col min="3075" max="3075" width="17.7109375" style="53" customWidth="1"/>
    <col min="3076" max="3076" width="18.5703125" style="53" customWidth="1"/>
    <col min="3077" max="3078" width="19" style="53" customWidth="1"/>
    <col min="3079" max="3327" width="9.140625" style="53"/>
    <col min="3328" max="3328" width="4.5703125" style="53" customWidth="1"/>
    <col min="3329" max="3329" width="35.140625" style="53" customWidth="1"/>
    <col min="3330" max="3330" width="31.85546875" style="53" customWidth="1"/>
    <col min="3331" max="3331" width="17.7109375" style="53" customWidth="1"/>
    <col min="3332" max="3332" width="18.5703125" style="53" customWidth="1"/>
    <col min="3333" max="3334" width="19" style="53" customWidth="1"/>
    <col min="3335" max="3583" width="9.140625" style="53"/>
    <col min="3584" max="3584" width="4.5703125" style="53" customWidth="1"/>
    <col min="3585" max="3585" width="35.140625" style="53" customWidth="1"/>
    <col min="3586" max="3586" width="31.85546875" style="53" customWidth="1"/>
    <col min="3587" max="3587" width="17.7109375" style="53" customWidth="1"/>
    <col min="3588" max="3588" width="18.5703125" style="53" customWidth="1"/>
    <col min="3589" max="3590" width="19" style="53" customWidth="1"/>
    <col min="3591" max="3839" width="9.140625" style="53"/>
    <col min="3840" max="3840" width="4.5703125" style="53" customWidth="1"/>
    <col min="3841" max="3841" width="35.140625" style="53" customWidth="1"/>
    <col min="3842" max="3842" width="31.85546875" style="53" customWidth="1"/>
    <col min="3843" max="3843" width="17.7109375" style="53" customWidth="1"/>
    <col min="3844" max="3844" width="18.5703125" style="53" customWidth="1"/>
    <col min="3845" max="3846" width="19" style="53" customWidth="1"/>
    <col min="3847" max="4095" width="9.140625" style="53"/>
    <col min="4096" max="4096" width="4.5703125" style="53" customWidth="1"/>
    <col min="4097" max="4097" width="35.140625" style="53" customWidth="1"/>
    <col min="4098" max="4098" width="31.85546875" style="53" customWidth="1"/>
    <col min="4099" max="4099" width="17.7109375" style="53" customWidth="1"/>
    <col min="4100" max="4100" width="18.5703125" style="53" customWidth="1"/>
    <col min="4101" max="4102" width="19" style="53" customWidth="1"/>
    <col min="4103" max="4351" width="9.140625" style="53"/>
    <col min="4352" max="4352" width="4.5703125" style="53" customWidth="1"/>
    <col min="4353" max="4353" width="35.140625" style="53" customWidth="1"/>
    <col min="4354" max="4354" width="31.85546875" style="53" customWidth="1"/>
    <col min="4355" max="4355" width="17.7109375" style="53" customWidth="1"/>
    <col min="4356" max="4356" width="18.5703125" style="53" customWidth="1"/>
    <col min="4357" max="4358" width="19" style="53" customWidth="1"/>
    <col min="4359" max="4607" width="9.140625" style="53"/>
    <col min="4608" max="4608" width="4.5703125" style="53" customWidth="1"/>
    <col min="4609" max="4609" width="35.140625" style="53" customWidth="1"/>
    <col min="4610" max="4610" width="31.85546875" style="53" customWidth="1"/>
    <col min="4611" max="4611" width="17.7109375" style="53" customWidth="1"/>
    <col min="4612" max="4612" width="18.5703125" style="53" customWidth="1"/>
    <col min="4613" max="4614" width="19" style="53" customWidth="1"/>
    <col min="4615" max="4863" width="9.140625" style="53"/>
    <col min="4864" max="4864" width="4.5703125" style="53" customWidth="1"/>
    <col min="4865" max="4865" width="35.140625" style="53" customWidth="1"/>
    <col min="4866" max="4866" width="31.85546875" style="53" customWidth="1"/>
    <col min="4867" max="4867" width="17.7109375" style="53" customWidth="1"/>
    <col min="4868" max="4868" width="18.5703125" style="53" customWidth="1"/>
    <col min="4869" max="4870" width="19" style="53" customWidth="1"/>
    <col min="4871" max="5119" width="9.140625" style="53"/>
    <col min="5120" max="5120" width="4.5703125" style="53" customWidth="1"/>
    <col min="5121" max="5121" width="35.140625" style="53" customWidth="1"/>
    <col min="5122" max="5122" width="31.85546875" style="53" customWidth="1"/>
    <col min="5123" max="5123" width="17.7109375" style="53" customWidth="1"/>
    <col min="5124" max="5124" width="18.5703125" style="53" customWidth="1"/>
    <col min="5125" max="5126" width="19" style="53" customWidth="1"/>
    <col min="5127" max="5375" width="9.140625" style="53"/>
    <col min="5376" max="5376" width="4.5703125" style="53" customWidth="1"/>
    <col min="5377" max="5377" width="35.140625" style="53" customWidth="1"/>
    <col min="5378" max="5378" width="31.85546875" style="53" customWidth="1"/>
    <col min="5379" max="5379" width="17.7109375" style="53" customWidth="1"/>
    <col min="5380" max="5380" width="18.5703125" style="53" customWidth="1"/>
    <col min="5381" max="5382" width="19" style="53" customWidth="1"/>
    <col min="5383" max="5631" width="9.140625" style="53"/>
    <col min="5632" max="5632" width="4.5703125" style="53" customWidth="1"/>
    <col min="5633" max="5633" width="35.140625" style="53" customWidth="1"/>
    <col min="5634" max="5634" width="31.85546875" style="53" customWidth="1"/>
    <col min="5635" max="5635" width="17.7109375" style="53" customWidth="1"/>
    <col min="5636" max="5636" width="18.5703125" style="53" customWidth="1"/>
    <col min="5637" max="5638" width="19" style="53" customWidth="1"/>
    <col min="5639" max="5887" width="9.140625" style="53"/>
    <col min="5888" max="5888" width="4.5703125" style="53" customWidth="1"/>
    <col min="5889" max="5889" width="35.140625" style="53" customWidth="1"/>
    <col min="5890" max="5890" width="31.85546875" style="53" customWidth="1"/>
    <col min="5891" max="5891" width="17.7109375" style="53" customWidth="1"/>
    <col min="5892" max="5892" width="18.5703125" style="53" customWidth="1"/>
    <col min="5893" max="5894" width="19" style="53" customWidth="1"/>
    <col min="5895" max="6143" width="9.140625" style="53"/>
    <col min="6144" max="6144" width="4.5703125" style="53" customWidth="1"/>
    <col min="6145" max="6145" width="35.140625" style="53" customWidth="1"/>
    <col min="6146" max="6146" width="31.85546875" style="53" customWidth="1"/>
    <col min="6147" max="6147" width="17.7109375" style="53" customWidth="1"/>
    <col min="6148" max="6148" width="18.5703125" style="53" customWidth="1"/>
    <col min="6149" max="6150" width="19" style="53" customWidth="1"/>
    <col min="6151" max="6399" width="9.140625" style="53"/>
    <col min="6400" max="6400" width="4.5703125" style="53" customWidth="1"/>
    <col min="6401" max="6401" width="35.140625" style="53" customWidth="1"/>
    <col min="6402" max="6402" width="31.85546875" style="53" customWidth="1"/>
    <col min="6403" max="6403" width="17.7109375" style="53" customWidth="1"/>
    <col min="6404" max="6404" width="18.5703125" style="53" customWidth="1"/>
    <col min="6405" max="6406" width="19" style="53" customWidth="1"/>
    <col min="6407" max="6655" width="9.140625" style="53"/>
    <col min="6656" max="6656" width="4.5703125" style="53" customWidth="1"/>
    <col min="6657" max="6657" width="35.140625" style="53" customWidth="1"/>
    <col min="6658" max="6658" width="31.85546875" style="53" customWidth="1"/>
    <col min="6659" max="6659" width="17.7109375" style="53" customWidth="1"/>
    <col min="6660" max="6660" width="18.5703125" style="53" customWidth="1"/>
    <col min="6661" max="6662" width="19" style="53" customWidth="1"/>
    <col min="6663" max="6911" width="9.140625" style="53"/>
    <col min="6912" max="6912" width="4.5703125" style="53" customWidth="1"/>
    <col min="6913" max="6913" width="35.140625" style="53" customWidth="1"/>
    <col min="6914" max="6914" width="31.85546875" style="53" customWidth="1"/>
    <col min="6915" max="6915" width="17.7109375" style="53" customWidth="1"/>
    <col min="6916" max="6916" width="18.5703125" style="53" customWidth="1"/>
    <col min="6917" max="6918" width="19" style="53" customWidth="1"/>
    <col min="6919" max="7167" width="9.140625" style="53"/>
    <col min="7168" max="7168" width="4.5703125" style="53" customWidth="1"/>
    <col min="7169" max="7169" width="35.140625" style="53" customWidth="1"/>
    <col min="7170" max="7170" width="31.85546875" style="53" customWidth="1"/>
    <col min="7171" max="7171" width="17.7109375" style="53" customWidth="1"/>
    <col min="7172" max="7172" width="18.5703125" style="53" customWidth="1"/>
    <col min="7173" max="7174" width="19" style="53" customWidth="1"/>
    <col min="7175" max="7423" width="9.140625" style="53"/>
    <col min="7424" max="7424" width="4.5703125" style="53" customWidth="1"/>
    <col min="7425" max="7425" width="35.140625" style="53" customWidth="1"/>
    <col min="7426" max="7426" width="31.85546875" style="53" customWidth="1"/>
    <col min="7427" max="7427" width="17.7109375" style="53" customWidth="1"/>
    <col min="7428" max="7428" width="18.5703125" style="53" customWidth="1"/>
    <col min="7429" max="7430" width="19" style="53" customWidth="1"/>
    <col min="7431" max="7679" width="9.140625" style="53"/>
    <col min="7680" max="7680" width="4.5703125" style="53" customWidth="1"/>
    <col min="7681" max="7681" width="35.140625" style="53" customWidth="1"/>
    <col min="7682" max="7682" width="31.85546875" style="53" customWidth="1"/>
    <col min="7683" max="7683" width="17.7109375" style="53" customWidth="1"/>
    <col min="7684" max="7684" width="18.5703125" style="53" customWidth="1"/>
    <col min="7685" max="7686" width="19" style="53" customWidth="1"/>
    <col min="7687" max="7935" width="9.140625" style="53"/>
    <col min="7936" max="7936" width="4.5703125" style="53" customWidth="1"/>
    <col min="7937" max="7937" width="35.140625" style="53" customWidth="1"/>
    <col min="7938" max="7938" width="31.85546875" style="53" customWidth="1"/>
    <col min="7939" max="7939" width="17.7109375" style="53" customWidth="1"/>
    <col min="7940" max="7940" width="18.5703125" style="53" customWidth="1"/>
    <col min="7941" max="7942" width="19" style="53" customWidth="1"/>
    <col min="7943" max="8191" width="9.140625" style="53"/>
    <col min="8192" max="8192" width="4.5703125" style="53" customWidth="1"/>
    <col min="8193" max="8193" width="35.140625" style="53" customWidth="1"/>
    <col min="8194" max="8194" width="31.85546875" style="53" customWidth="1"/>
    <col min="8195" max="8195" width="17.7109375" style="53" customWidth="1"/>
    <col min="8196" max="8196" width="18.5703125" style="53" customWidth="1"/>
    <col min="8197" max="8198" width="19" style="53" customWidth="1"/>
    <col min="8199" max="8447" width="9.140625" style="53"/>
    <col min="8448" max="8448" width="4.5703125" style="53" customWidth="1"/>
    <col min="8449" max="8449" width="35.140625" style="53" customWidth="1"/>
    <col min="8450" max="8450" width="31.85546875" style="53" customWidth="1"/>
    <col min="8451" max="8451" width="17.7109375" style="53" customWidth="1"/>
    <col min="8452" max="8452" width="18.5703125" style="53" customWidth="1"/>
    <col min="8453" max="8454" width="19" style="53" customWidth="1"/>
    <col min="8455" max="8703" width="9.140625" style="53"/>
    <col min="8704" max="8704" width="4.5703125" style="53" customWidth="1"/>
    <col min="8705" max="8705" width="35.140625" style="53" customWidth="1"/>
    <col min="8706" max="8706" width="31.85546875" style="53" customWidth="1"/>
    <col min="8707" max="8707" width="17.7109375" style="53" customWidth="1"/>
    <col min="8708" max="8708" width="18.5703125" style="53" customWidth="1"/>
    <col min="8709" max="8710" width="19" style="53" customWidth="1"/>
    <col min="8711" max="8959" width="9.140625" style="53"/>
    <col min="8960" max="8960" width="4.5703125" style="53" customWidth="1"/>
    <col min="8961" max="8961" width="35.140625" style="53" customWidth="1"/>
    <col min="8962" max="8962" width="31.85546875" style="53" customWidth="1"/>
    <col min="8963" max="8963" width="17.7109375" style="53" customWidth="1"/>
    <col min="8964" max="8964" width="18.5703125" style="53" customWidth="1"/>
    <col min="8965" max="8966" width="19" style="53" customWidth="1"/>
    <col min="8967" max="9215" width="9.140625" style="53"/>
    <col min="9216" max="9216" width="4.5703125" style="53" customWidth="1"/>
    <col min="9217" max="9217" width="35.140625" style="53" customWidth="1"/>
    <col min="9218" max="9218" width="31.85546875" style="53" customWidth="1"/>
    <col min="9219" max="9219" width="17.7109375" style="53" customWidth="1"/>
    <col min="9220" max="9220" width="18.5703125" style="53" customWidth="1"/>
    <col min="9221" max="9222" width="19" style="53" customWidth="1"/>
    <col min="9223" max="9471" width="9.140625" style="53"/>
    <col min="9472" max="9472" width="4.5703125" style="53" customWidth="1"/>
    <col min="9473" max="9473" width="35.140625" style="53" customWidth="1"/>
    <col min="9474" max="9474" width="31.85546875" style="53" customWidth="1"/>
    <col min="9475" max="9475" width="17.7109375" style="53" customWidth="1"/>
    <col min="9476" max="9476" width="18.5703125" style="53" customWidth="1"/>
    <col min="9477" max="9478" width="19" style="53" customWidth="1"/>
    <col min="9479" max="9727" width="9.140625" style="53"/>
    <col min="9728" max="9728" width="4.5703125" style="53" customWidth="1"/>
    <col min="9729" max="9729" width="35.140625" style="53" customWidth="1"/>
    <col min="9730" max="9730" width="31.85546875" style="53" customWidth="1"/>
    <col min="9731" max="9731" width="17.7109375" style="53" customWidth="1"/>
    <col min="9732" max="9732" width="18.5703125" style="53" customWidth="1"/>
    <col min="9733" max="9734" width="19" style="53" customWidth="1"/>
    <col min="9735" max="9983" width="9.140625" style="53"/>
    <col min="9984" max="9984" width="4.5703125" style="53" customWidth="1"/>
    <col min="9985" max="9985" width="35.140625" style="53" customWidth="1"/>
    <col min="9986" max="9986" width="31.85546875" style="53" customWidth="1"/>
    <col min="9987" max="9987" width="17.7109375" style="53" customWidth="1"/>
    <col min="9988" max="9988" width="18.5703125" style="53" customWidth="1"/>
    <col min="9989" max="9990" width="19" style="53" customWidth="1"/>
    <col min="9991" max="10239" width="9.140625" style="53"/>
    <col min="10240" max="10240" width="4.5703125" style="53" customWidth="1"/>
    <col min="10241" max="10241" width="35.140625" style="53" customWidth="1"/>
    <col min="10242" max="10242" width="31.85546875" style="53" customWidth="1"/>
    <col min="10243" max="10243" width="17.7109375" style="53" customWidth="1"/>
    <col min="10244" max="10244" width="18.5703125" style="53" customWidth="1"/>
    <col min="10245" max="10246" width="19" style="53" customWidth="1"/>
    <col min="10247" max="10495" width="9.140625" style="53"/>
    <col min="10496" max="10496" width="4.5703125" style="53" customWidth="1"/>
    <col min="10497" max="10497" width="35.140625" style="53" customWidth="1"/>
    <col min="10498" max="10498" width="31.85546875" style="53" customWidth="1"/>
    <col min="10499" max="10499" width="17.7109375" style="53" customWidth="1"/>
    <col min="10500" max="10500" width="18.5703125" style="53" customWidth="1"/>
    <col min="10501" max="10502" width="19" style="53" customWidth="1"/>
    <col min="10503" max="10751" width="9.140625" style="53"/>
    <col min="10752" max="10752" width="4.5703125" style="53" customWidth="1"/>
    <col min="10753" max="10753" width="35.140625" style="53" customWidth="1"/>
    <col min="10754" max="10754" width="31.85546875" style="53" customWidth="1"/>
    <col min="10755" max="10755" width="17.7109375" style="53" customWidth="1"/>
    <col min="10756" max="10756" width="18.5703125" style="53" customWidth="1"/>
    <col min="10757" max="10758" width="19" style="53" customWidth="1"/>
    <col min="10759" max="11007" width="9.140625" style="53"/>
    <col min="11008" max="11008" width="4.5703125" style="53" customWidth="1"/>
    <col min="11009" max="11009" width="35.140625" style="53" customWidth="1"/>
    <col min="11010" max="11010" width="31.85546875" style="53" customWidth="1"/>
    <col min="11011" max="11011" width="17.7109375" style="53" customWidth="1"/>
    <col min="11012" max="11012" width="18.5703125" style="53" customWidth="1"/>
    <col min="11013" max="11014" width="19" style="53" customWidth="1"/>
    <col min="11015" max="11263" width="9.140625" style="53"/>
    <col min="11264" max="11264" width="4.5703125" style="53" customWidth="1"/>
    <col min="11265" max="11265" width="35.140625" style="53" customWidth="1"/>
    <col min="11266" max="11266" width="31.85546875" style="53" customWidth="1"/>
    <col min="11267" max="11267" width="17.7109375" style="53" customWidth="1"/>
    <col min="11268" max="11268" width="18.5703125" style="53" customWidth="1"/>
    <col min="11269" max="11270" width="19" style="53" customWidth="1"/>
    <col min="11271" max="11519" width="9.140625" style="53"/>
    <col min="11520" max="11520" width="4.5703125" style="53" customWidth="1"/>
    <col min="11521" max="11521" width="35.140625" style="53" customWidth="1"/>
    <col min="11522" max="11522" width="31.85546875" style="53" customWidth="1"/>
    <col min="11523" max="11523" width="17.7109375" style="53" customWidth="1"/>
    <col min="11524" max="11524" width="18.5703125" style="53" customWidth="1"/>
    <col min="11525" max="11526" width="19" style="53" customWidth="1"/>
    <col min="11527" max="11775" width="9.140625" style="53"/>
    <col min="11776" max="11776" width="4.5703125" style="53" customWidth="1"/>
    <col min="11777" max="11777" width="35.140625" style="53" customWidth="1"/>
    <col min="11778" max="11778" width="31.85546875" style="53" customWidth="1"/>
    <col min="11779" max="11779" width="17.7109375" style="53" customWidth="1"/>
    <col min="11780" max="11780" width="18.5703125" style="53" customWidth="1"/>
    <col min="11781" max="11782" width="19" style="53" customWidth="1"/>
    <col min="11783" max="12031" width="9.140625" style="53"/>
    <col min="12032" max="12032" width="4.5703125" style="53" customWidth="1"/>
    <col min="12033" max="12033" width="35.140625" style="53" customWidth="1"/>
    <col min="12034" max="12034" width="31.85546875" style="53" customWidth="1"/>
    <col min="12035" max="12035" width="17.7109375" style="53" customWidth="1"/>
    <col min="12036" max="12036" width="18.5703125" style="53" customWidth="1"/>
    <col min="12037" max="12038" width="19" style="53" customWidth="1"/>
    <col min="12039" max="12287" width="9.140625" style="53"/>
    <col min="12288" max="12288" width="4.5703125" style="53" customWidth="1"/>
    <col min="12289" max="12289" width="35.140625" style="53" customWidth="1"/>
    <col min="12290" max="12290" width="31.85546875" style="53" customWidth="1"/>
    <col min="12291" max="12291" width="17.7109375" style="53" customWidth="1"/>
    <col min="12292" max="12292" width="18.5703125" style="53" customWidth="1"/>
    <col min="12293" max="12294" width="19" style="53" customWidth="1"/>
    <col min="12295" max="12543" width="9.140625" style="53"/>
    <col min="12544" max="12544" width="4.5703125" style="53" customWidth="1"/>
    <col min="12545" max="12545" width="35.140625" style="53" customWidth="1"/>
    <col min="12546" max="12546" width="31.85546875" style="53" customWidth="1"/>
    <col min="12547" max="12547" width="17.7109375" style="53" customWidth="1"/>
    <col min="12548" max="12548" width="18.5703125" style="53" customWidth="1"/>
    <col min="12549" max="12550" width="19" style="53" customWidth="1"/>
    <col min="12551" max="12799" width="9.140625" style="53"/>
    <col min="12800" max="12800" width="4.5703125" style="53" customWidth="1"/>
    <col min="12801" max="12801" width="35.140625" style="53" customWidth="1"/>
    <col min="12802" max="12802" width="31.85546875" style="53" customWidth="1"/>
    <col min="12803" max="12803" width="17.7109375" style="53" customWidth="1"/>
    <col min="12804" max="12804" width="18.5703125" style="53" customWidth="1"/>
    <col min="12805" max="12806" width="19" style="53" customWidth="1"/>
    <col min="12807" max="13055" width="9.140625" style="53"/>
    <col min="13056" max="13056" width="4.5703125" style="53" customWidth="1"/>
    <col min="13057" max="13057" width="35.140625" style="53" customWidth="1"/>
    <col min="13058" max="13058" width="31.85546875" style="53" customWidth="1"/>
    <col min="13059" max="13059" width="17.7109375" style="53" customWidth="1"/>
    <col min="13060" max="13060" width="18.5703125" style="53" customWidth="1"/>
    <col min="13061" max="13062" width="19" style="53" customWidth="1"/>
    <col min="13063" max="13311" width="9.140625" style="53"/>
    <col min="13312" max="13312" width="4.5703125" style="53" customWidth="1"/>
    <col min="13313" max="13313" width="35.140625" style="53" customWidth="1"/>
    <col min="13314" max="13314" width="31.85546875" style="53" customWidth="1"/>
    <col min="13315" max="13315" width="17.7109375" style="53" customWidth="1"/>
    <col min="13316" max="13316" width="18.5703125" style="53" customWidth="1"/>
    <col min="13317" max="13318" width="19" style="53" customWidth="1"/>
    <col min="13319" max="13567" width="9.140625" style="53"/>
    <col min="13568" max="13568" width="4.5703125" style="53" customWidth="1"/>
    <col min="13569" max="13569" width="35.140625" style="53" customWidth="1"/>
    <col min="13570" max="13570" width="31.85546875" style="53" customWidth="1"/>
    <col min="13571" max="13571" width="17.7109375" style="53" customWidth="1"/>
    <col min="13572" max="13572" width="18.5703125" style="53" customWidth="1"/>
    <col min="13573" max="13574" width="19" style="53" customWidth="1"/>
    <col min="13575" max="13823" width="9.140625" style="53"/>
    <col min="13824" max="13824" width="4.5703125" style="53" customWidth="1"/>
    <col min="13825" max="13825" width="35.140625" style="53" customWidth="1"/>
    <col min="13826" max="13826" width="31.85546875" style="53" customWidth="1"/>
    <col min="13827" max="13827" width="17.7109375" style="53" customWidth="1"/>
    <col min="13828" max="13828" width="18.5703125" style="53" customWidth="1"/>
    <col min="13829" max="13830" width="19" style="53" customWidth="1"/>
    <col min="13831" max="14079" width="9.140625" style="53"/>
    <col min="14080" max="14080" width="4.5703125" style="53" customWidth="1"/>
    <col min="14081" max="14081" width="35.140625" style="53" customWidth="1"/>
    <col min="14082" max="14082" width="31.85546875" style="53" customWidth="1"/>
    <col min="14083" max="14083" width="17.7109375" style="53" customWidth="1"/>
    <col min="14084" max="14084" width="18.5703125" style="53" customWidth="1"/>
    <col min="14085" max="14086" width="19" style="53" customWidth="1"/>
    <col min="14087" max="14335" width="9.140625" style="53"/>
    <col min="14336" max="14336" width="4.5703125" style="53" customWidth="1"/>
    <col min="14337" max="14337" width="35.140625" style="53" customWidth="1"/>
    <col min="14338" max="14338" width="31.85546875" style="53" customWidth="1"/>
    <col min="14339" max="14339" width="17.7109375" style="53" customWidth="1"/>
    <col min="14340" max="14340" width="18.5703125" style="53" customWidth="1"/>
    <col min="14341" max="14342" width="19" style="53" customWidth="1"/>
    <col min="14343" max="14591" width="9.140625" style="53"/>
    <col min="14592" max="14592" width="4.5703125" style="53" customWidth="1"/>
    <col min="14593" max="14593" width="35.140625" style="53" customWidth="1"/>
    <col min="14594" max="14594" width="31.85546875" style="53" customWidth="1"/>
    <col min="14595" max="14595" width="17.7109375" style="53" customWidth="1"/>
    <col min="14596" max="14596" width="18.5703125" style="53" customWidth="1"/>
    <col min="14597" max="14598" width="19" style="53" customWidth="1"/>
    <col min="14599" max="14847" width="9.140625" style="53"/>
    <col min="14848" max="14848" width="4.5703125" style="53" customWidth="1"/>
    <col min="14849" max="14849" width="35.140625" style="53" customWidth="1"/>
    <col min="14850" max="14850" width="31.85546875" style="53" customWidth="1"/>
    <col min="14851" max="14851" width="17.7109375" style="53" customWidth="1"/>
    <col min="14852" max="14852" width="18.5703125" style="53" customWidth="1"/>
    <col min="14853" max="14854" width="19" style="53" customWidth="1"/>
    <col min="14855" max="15103" width="9.140625" style="53"/>
    <col min="15104" max="15104" width="4.5703125" style="53" customWidth="1"/>
    <col min="15105" max="15105" width="35.140625" style="53" customWidth="1"/>
    <col min="15106" max="15106" width="31.85546875" style="53" customWidth="1"/>
    <col min="15107" max="15107" width="17.7109375" style="53" customWidth="1"/>
    <col min="15108" max="15108" width="18.5703125" style="53" customWidth="1"/>
    <col min="15109" max="15110" width="19" style="53" customWidth="1"/>
    <col min="15111" max="15359" width="9.140625" style="53"/>
    <col min="15360" max="15360" width="4.5703125" style="53" customWidth="1"/>
    <col min="15361" max="15361" width="35.140625" style="53" customWidth="1"/>
    <col min="15362" max="15362" width="31.85546875" style="53" customWidth="1"/>
    <col min="15363" max="15363" width="17.7109375" style="53" customWidth="1"/>
    <col min="15364" max="15364" width="18.5703125" style="53" customWidth="1"/>
    <col min="15365" max="15366" width="19" style="53" customWidth="1"/>
    <col min="15367" max="15615" width="9.140625" style="53"/>
    <col min="15616" max="15616" width="4.5703125" style="53" customWidth="1"/>
    <col min="15617" max="15617" width="35.140625" style="53" customWidth="1"/>
    <col min="15618" max="15618" width="31.85546875" style="53" customWidth="1"/>
    <col min="15619" max="15619" width="17.7109375" style="53" customWidth="1"/>
    <col min="15620" max="15620" width="18.5703125" style="53" customWidth="1"/>
    <col min="15621" max="15622" width="19" style="53" customWidth="1"/>
    <col min="15623" max="15871" width="9.140625" style="53"/>
    <col min="15872" max="15872" width="4.5703125" style="53" customWidth="1"/>
    <col min="15873" max="15873" width="35.140625" style="53" customWidth="1"/>
    <col min="15874" max="15874" width="31.85546875" style="53" customWidth="1"/>
    <col min="15875" max="15875" width="17.7109375" style="53" customWidth="1"/>
    <col min="15876" max="15876" width="18.5703125" style="53" customWidth="1"/>
    <col min="15877" max="15878" width="19" style="53" customWidth="1"/>
    <col min="15879" max="16127" width="9.140625" style="53"/>
    <col min="16128" max="16128" width="4.5703125" style="53" customWidth="1"/>
    <col min="16129" max="16129" width="35.140625" style="53" customWidth="1"/>
    <col min="16130" max="16130" width="31.85546875" style="53" customWidth="1"/>
    <col min="16131" max="16131" width="17.7109375" style="53" customWidth="1"/>
    <col min="16132" max="16132" width="18.5703125" style="53" customWidth="1"/>
    <col min="16133" max="16134" width="19" style="53" customWidth="1"/>
    <col min="16135" max="16384" width="9.140625" style="53"/>
  </cols>
  <sheetData>
    <row r="1" spans="1:7" ht="15" x14ac:dyDescent="0.25">
      <c r="D1" s="407" t="s">
        <v>31</v>
      </c>
      <c r="E1" s="408"/>
      <c r="F1" s="408"/>
      <c r="G1" s="408"/>
    </row>
    <row r="3" spans="1:7" ht="74.25" customHeight="1" x14ac:dyDescent="0.2">
      <c r="A3" s="413" t="s">
        <v>194</v>
      </c>
      <c r="B3" s="413"/>
      <c r="C3" s="413"/>
      <c r="D3" s="413"/>
      <c r="E3" s="413"/>
      <c r="F3" s="413"/>
      <c r="G3" s="413"/>
    </row>
    <row r="4" spans="1:7" ht="18" x14ac:dyDescent="0.2">
      <c r="A4" s="54"/>
      <c r="B4" s="54"/>
      <c r="C4" s="54"/>
      <c r="D4" s="54"/>
      <c r="E4" s="54"/>
      <c r="F4" s="65"/>
      <c r="G4" s="54"/>
    </row>
    <row r="5" spans="1:7" ht="39" customHeight="1" x14ac:dyDescent="0.2">
      <c r="A5" s="414" t="s">
        <v>195</v>
      </c>
      <c r="B5" s="414"/>
      <c r="C5" s="414"/>
      <c r="D5" s="414"/>
      <c r="E5" s="414"/>
      <c r="F5" s="414"/>
      <c r="G5" s="414"/>
    </row>
    <row r="7" spans="1:7" ht="22.5" customHeight="1" x14ac:dyDescent="0.2">
      <c r="A7" s="415" t="s">
        <v>43</v>
      </c>
      <c r="B7" s="417" t="s">
        <v>111</v>
      </c>
      <c r="C7" s="417" t="s">
        <v>196</v>
      </c>
      <c r="D7" s="419" t="s">
        <v>128</v>
      </c>
      <c r="E7" s="420"/>
      <c r="F7" s="420"/>
      <c r="G7" s="417" t="s">
        <v>182</v>
      </c>
    </row>
    <row r="8" spans="1:7" ht="107.25" customHeight="1" x14ac:dyDescent="0.2">
      <c r="A8" s="416"/>
      <c r="B8" s="418"/>
      <c r="C8" s="418"/>
      <c r="D8" s="56" t="s">
        <v>104</v>
      </c>
      <c r="E8" s="56" t="s">
        <v>109</v>
      </c>
      <c r="F8" s="67" t="s">
        <v>134</v>
      </c>
      <c r="G8" s="418"/>
    </row>
    <row r="9" spans="1:7" ht="107.25" hidden="1" customHeight="1" x14ac:dyDescent="0.2">
      <c r="A9" s="52"/>
      <c r="B9" s="56"/>
      <c r="C9" s="56"/>
      <c r="D9" s="56"/>
      <c r="E9" s="56"/>
      <c r="F9" s="67"/>
      <c r="G9" s="56"/>
    </row>
    <row r="10" spans="1:7" ht="14.25" x14ac:dyDescent="0.2">
      <c r="A10" s="52" t="s">
        <v>5</v>
      </c>
      <c r="B10" s="52">
        <v>1</v>
      </c>
      <c r="C10" s="52">
        <v>2</v>
      </c>
      <c r="D10" s="52">
        <v>3</v>
      </c>
      <c r="E10" s="52">
        <v>4</v>
      </c>
      <c r="F10" s="66">
        <v>5</v>
      </c>
      <c r="G10" s="52">
        <v>6</v>
      </c>
    </row>
    <row r="11" spans="1:7" ht="66" customHeight="1" x14ac:dyDescent="0.2">
      <c r="A11" s="57" t="s">
        <v>34</v>
      </c>
      <c r="B11" s="58" t="s">
        <v>112</v>
      </c>
      <c r="C11" s="59"/>
      <c r="D11" s="60"/>
      <c r="E11" s="60"/>
      <c r="F11" s="60"/>
      <c r="G11" s="59"/>
    </row>
    <row r="12" spans="1:7" ht="39.75" customHeight="1" x14ac:dyDescent="0.2">
      <c r="A12" s="57" t="s">
        <v>35</v>
      </c>
      <c r="B12" s="58" t="s">
        <v>198</v>
      </c>
      <c r="C12" s="59"/>
      <c r="D12" s="60"/>
      <c r="E12" s="60"/>
      <c r="F12" s="60"/>
      <c r="G12" s="59"/>
    </row>
    <row r="13" spans="1:7" ht="26.25" customHeight="1" x14ac:dyDescent="0.2">
      <c r="A13" s="57" t="s">
        <v>36</v>
      </c>
      <c r="B13" s="58" t="s">
        <v>113</v>
      </c>
      <c r="C13" s="59"/>
      <c r="D13" s="60"/>
      <c r="E13" s="60"/>
      <c r="F13" s="60"/>
      <c r="G13" s="59"/>
    </row>
    <row r="14" spans="1:7" ht="76.5" x14ac:dyDescent="0.2">
      <c r="A14" s="57" t="s">
        <v>37</v>
      </c>
      <c r="B14" s="58" t="s">
        <v>199</v>
      </c>
      <c r="C14" s="59"/>
      <c r="D14" s="60"/>
      <c r="E14" s="60"/>
      <c r="F14" s="60"/>
      <c r="G14" s="59"/>
    </row>
    <row r="15" spans="1:7" ht="27.75" customHeight="1" x14ac:dyDescent="0.2">
      <c r="A15" s="57" t="s">
        <v>38</v>
      </c>
      <c r="B15" s="58" t="s">
        <v>200</v>
      </c>
      <c r="C15" s="59"/>
      <c r="D15" s="60"/>
      <c r="E15" s="60"/>
      <c r="F15" s="60"/>
      <c r="G15" s="59"/>
    </row>
    <row r="16" spans="1:7" ht="27.75" customHeight="1" x14ac:dyDescent="0.2">
      <c r="A16" s="57" t="s">
        <v>130</v>
      </c>
      <c r="B16" s="63" t="s">
        <v>131</v>
      </c>
      <c r="C16" s="59"/>
      <c r="D16" s="60"/>
      <c r="E16" s="60"/>
      <c r="F16" s="60"/>
      <c r="G16" s="59"/>
    </row>
    <row r="17" spans="1:7" ht="21.75" customHeight="1" x14ac:dyDescent="0.2">
      <c r="A17" s="57" t="s">
        <v>105</v>
      </c>
      <c r="B17" s="64" t="s">
        <v>201</v>
      </c>
      <c r="C17" s="59"/>
      <c r="D17" s="60"/>
      <c r="E17" s="60"/>
      <c r="F17" s="60"/>
      <c r="G17" s="59"/>
    </row>
    <row r="18" spans="1:7" ht="21.75" customHeight="1" x14ac:dyDescent="0.2">
      <c r="A18" s="57" t="s">
        <v>132</v>
      </c>
      <c r="B18" s="63" t="s">
        <v>131</v>
      </c>
      <c r="C18" s="59"/>
      <c r="D18" s="60"/>
      <c r="E18" s="60"/>
      <c r="F18" s="60"/>
      <c r="G18" s="59"/>
    </row>
    <row r="19" spans="1:7" ht="65.25" customHeight="1" x14ac:dyDescent="0.2">
      <c r="A19" s="57" t="s">
        <v>106</v>
      </c>
      <c r="B19" s="58" t="s">
        <v>114</v>
      </c>
      <c r="C19" s="59"/>
      <c r="D19" s="60"/>
      <c r="E19" s="60"/>
      <c r="F19" s="60"/>
      <c r="G19" s="59"/>
    </row>
    <row r="20" spans="1:7" ht="28.5" customHeight="1" x14ac:dyDescent="0.2">
      <c r="A20" s="57" t="s">
        <v>107</v>
      </c>
      <c r="B20" s="58" t="s">
        <v>202</v>
      </c>
      <c r="C20" s="59"/>
      <c r="D20" s="60"/>
      <c r="E20" s="60"/>
      <c r="F20" s="60"/>
      <c r="G20" s="59"/>
    </row>
    <row r="21" spans="1:7" ht="52.5" customHeight="1" x14ac:dyDescent="0.2">
      <c r="A21" s="57" t="s">
        <v>116</v>
      </c>
      <c r="B21" s="58" t="s">
        <v>115</v>
      </c>
      <c r="C21" s="59"/>
      <c r="D21" s="60"/>
      <c r="E21" s="60"/>
      <c r="F21" s="60"/>
      <c r="G21" s="59"/>
    </row>
    <row r="22" spans="1:7" ht="27.75" customHeight="1" x14ac:dyDescent="0.2">
      <c r="A22" s="57" t="s">
        <v>117</v>
      </c>
      <c r="B22" s="58" t="s">
        <v>203</v>
      </c>
      <c r="C22" s="59"/>
      <c r="D22" s="60"/>
      <c r="E22" s="60"/>
      <c r="F22" s="60"/>
      <c r="G22" s="59"/>
    </row>
    <row r="23" spans="1:7" ht="27.75" customHeight="1" x14ac:dyDescent="0.2">
      <c r="A23" s="57" t="s">
        <v>133</v>
      </c>
      <c r="B23" s="58" t="s">
        <v>204</v>
      </c>
      <c r="C23" s="59"/>
      <c r="D23" s="60"/>
      <c r="E23" s="60"/>
      <c r="F23" s="60"/>
      <c r="G23" s="59"/>
    </row>
    <row r="24" spans="1:7" ht="54" customHeight="1" x14ac:dyDescent="0.2">
      <c r="A24" s="57" t="s">
        <v>118</v>
      </c>
      <c r="B24" s="58" t="s">
        <v>205</v>
      </c>
      <c r="C24" s="59"/>
      <c r="D24" s="60"/>
      <c r="E24" s="60"/>
      <c r="F24" s="60"/>
      <c r="G24" s="59"/>
    </row>
    <row r="25" spans="1:7" ht="27" customHeight="1" x14ac:dyDescent="0.2">
      <c r="A25" s="57" t="s">
        <v>119</v>
      </c>
      <c r="B25" s="58" t="s">
        <v>206</v>
      </c>
      <c r="C25" s="59"/>
      <c r="D25" s="60"/>
      <c r="E25" s="60"/>
      <c r="F25" s="60"/>
      <c r="G25" s="59"/>
    </row>
    <row r="26" spans="1:7" ht="27" customHeight="1" x14ac:dyDescent="0.2">
      <c r="A26" s="57" t="s">
        <v>120</v>
      </c>
      <c r="B26" s="58" t="s">
        <v>123</v>
      </c>
      <c r="C26" s="59"/>
      <c r="D26" s="60"/>
      <c r="E26" s="60"/>
      <c r="F26" s="60"/>
      <c r="G26" s="59"/>
    </row>
    <row r="27" spans="1:7" ht="54" customHeight="1" x14ac:dyDescent="0.2">
      <c r="A27" s="57" t="s">
        <v>121</v>
      </c>
      <c r="B27" s="58" t="s">
        <v>125</v>
      </c>
      <c r="C27" s="59"/>
      <c r="D27" s="60"/>
      <c r="E27" s="60"/>
      <c r="F27" s="60"/>
      <c r="G27" s="59"/>
    </row>
    <row r="28" spans="1:7" ht="116.25" customHeight="1" x14ac:dyDescent="0.2">
      <c r="A28" s="57" t="s">
        <v>122</v>
      </c>
      <c r="B28" s="58" t="s">
        <v>207</v>
      </c>
      <c r="C28" s="59"/>
      <c r="D28" s="60"/>
      <c r="E28" s="60"/>
      <c r="F28" s="60"/>
      <c r="G28" s="59"/>
    </row>
    <row r="29" spans="1:7" ht="39.75" customHeight="1" x14ac:dyDescent="0.2">
      <c r="A29" s="57" t="s">
        <v>124</v>
      </c>
      <c r="B29" s="58" t="s">
        <v>126</v>
      </c>
      <c r="C29" s="59"/>
      <c r="D29" s="60"/>
      <c r="E29" s="60"/>
      <c r="F29" s="60"/>
      <c r="G29" s="59"/>
    </row>
    <row r="30" spans="1:7" ht="15" x14ac:dyDescent="0.2">
      <c r="A30" s="409" t="s">
        <v>102</v>
      </c>
      <c r="B30" s="410"/>
      <c r="C30" s="410"/>
      <c r="D30" s="61"/>
      <c r="E30" s="61"/>
      <c r="F30" s="61"/>
      <c r="G30" s="61"/>
    </row>
    <row r="31" spans="1:7" ht="37.5" customHeight="1" x14ac:dyDescent="0.2">
      <c r="A31" s="411" t="s">
        <v>197</v>
      </c>
      <c r="B31" s="412"/>
      <c r="C31" s="412"/>
      <c r="D31" s="412"/>
      <c r="E31" s="412"/>
      <c r="F31" s="412"/>
      <c r="G31" s="412"/>
    </row>
    <row r="32" spans="1:7" ht="17.25" customHeight="1" x14ac:dyDescent="0.2">
      <c r="A32" s="405" t="s">
        <v>208</v>
      </c>
      <c r="B32" s="406"/>
      <c r="C32" s="406"/>
      <c r="D32" s="406"/>
      <c r="E32" s="406"/>
      <c r="F32" s="406"/>
      <c r="G32" s="406"/>
    </row>
    <row r="33" spans="1:7" ht="29.25" customHeight="1" x14ac:dyDescent="0.2">
      <c r="A33" s="405" t="s">
        <v>183</v>
      </c>
      <c r="B33" s="406"/>
      <c r="C33" s="406"/>
      <c r="D33" s="406"/>
      <c r="E33" s="406"/>
      <c r="F33" s="406"/>
      <c r="G33" s="406"/>
    </row>
    <row r="34" spans="1:7" x14ac:dyDescent="0.2">
      <c r="A34" s="55"/>
      <c r="B34" s="55"/>
      <c r="C34" s="55"/>
      <c r="D34" s="55"/>
      <c r="E34" s="55"/>
      <c r="F34" s="55"/>
      <c r="G34" s="55"/>
    </row>
    <row r="35" spans="1:7" ht="15" x14ac:dyDescent="0.25">
      <c r="A35" s="42" t="s">
        <v>18</v>
      </c>
      <c r="B35" s="42"/>
      <c r="C35" s="42" t="s">
        <v>19</v>
      </c>
      <c r="D35" s="42"/>
      <c r="E35" s="42"/>
      <c r="F35" s="42"/>
      <c r="G35" s="43"/>
    </row>
    <row r="36" spans="1:7" ht="15" customHeight="1" x14ac:dyDescent="0.25">
      <c r="A36" s="42" t="s">
        <v>20</v>
      </c>
      <c r="B36" s="42"/>
      <c r="C36" s="44" t="s">
        <v>21</v>
      </c>
      <c r="D36" s="45"/>
      <c r="E36" s="45"/>
      <c r="F36" s="45"/>
      <c r="G36" s="43"/>
    </row>
    <row r="37" spans="1:7" ht="15" x14ac:dyDescent="0.25">
      <c r="A37" s="44" t="s">
        <v>22</v>
      </c>
      <c r="B37" s="42"/>
      <c r="C37" s="42"/>
      <c r="D37" s="42"/>
      <c r="E37" s="42"/>
      <c r="F37" s="42"/>
      <c r="G37" s="43"/>
    </row>
    <row r="38" spans="1:7" ht="15" customHeight="1" x14ac:dyDescent="0.25">
      <c r="A38" s="42" t="s">
        <v>23</v>
      </c>
      <c r="B38" s="42"/>
      <c r="C38" s="42" t="s">
        <v>24</v>
      </c>
      <c r="D38" s="42"/>
      <c r="E38" s="42"/>
      <c r="F38" s="42"/>
      <c r="G38" s="43"/>
    </row>
    <row r="39" spans="1:7" ht="15" customHeight="1" x14ac:dyDescent="0.25">
      <c r="A39" s="62"/>
      <c r="B39" s="62"/>
      <c r="C39" s="62"/>
      <c r="D39" s="62"/>
      <c r="E39" s="62"/>
      <c r="F39" s="62"/>
      <c r="G39" s="62"/>
    </row>
  </sheetData>
  <mergeCells count="12">
    <mergeCell ref="A32:G32"/>
    <mergeCell ref="A33:G33"/>
    <mergeCell ref="D1:G1"/>
    <mergeCell ref="A30:C30"/>
    <mergeCell ref="A31:G31"/>
    <mergeCell ref="A3:G3"/>
    <mergeCell ref="A5:G5"/>
    <mergeCell ref="A7:A8"/>
    <mergeCell ref="B7:B8"/>
    <mergeCell ref="C7:C8"/>
    <mergeCell ref="D7:F7"/>
    <mergeCell ref="G7:G8"/>
  </mergeCells>
  <pageMargins left="0.15748031496062992" right="0.19685039370078741" top="0.15748031496062992" bottom="0.15748031496062992" header="0.15748031496062992" footer="0.15748031496062992"/>
  <pageSetup paperSize="9" scale="61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view="pageBreakPreview" zoomScaleNormal="100" workbookViewId="0">
      <selection activeCell="A5" sqref="A5:G5"/>
    </sheetView>
  </sheetViews>
  <sheetFormatPr defaultRowHeight="12.75" x14ac:dyDescent="0.2"/>
  <cols>
    <col min="1" max="1" width="3.140625" style="157" customWidth="1"/>
    <col min="2" max="2" width="28" style="156" customWidth="1"/>
    <col min="3" max="3" width="7.5703125" style="156" customWidth="1"/>
    <col min="4" max="4" width="8.85546875" style="156" hidden="1" customWidth="1"/>
    <col min="5" max="5" width="7.85546875" style="156" hidden="1" customWidth="1"/>
    <col min="6" max="6" width="12.140625" style="156" customWidth="1"/>
    <col min="7" max="7" width="13.42578125" style="156" customWidth="1"/>
    <col min="8" max="8" width="14.140625" style="156" customWidth="1"/>
    <col min="9" max="9" width="13" style="156" customWidth="1"/>
    <col min="10" max="10" width="14.140625" style="156" customWidth="1"/>
    <col min="11" max="11" width="13.7109375" style="156" customWidth="1"/>
    <col min="12" max="12" width="14.7109375" style="156" customWidth="1"/>
    <col min="13" max="13" width="12.5703125" style="156" customWidth="1"/>
    <col min="14" max="14" width="15.7109375" style="156" customWidth="1"/>
    <col min="15" max="15" width="13.140625" style="156" customWidth="1"/>
    <col min="16" max="16" width="19.7109375" style="156" customWidth="1"/>
    <col min="17" max="16384" width="9.140625" style="156"/>
  </cols>
  <sheetData>
    <row r="1" spans="1:16" ht="15" x14ac:dyDescent="0.25">
      <c r="A1" s="156"/>
      <c r="N1" s="201"/>
      <c r="O1" s="200" t="s">
        <v>303</v>
      </c>
    </row>
    <row r="2" spans="1:16" ht="38.450000000000003" customHeight="1" x14ac:dyDescent="0.2">
      <c r="A2" s="593" t="s">
        <v>321</v>
      </c>
      <c r="B2" s="593"/>
      <c r="C2" s="593"/>
      <c r="D2" s="593"/>
      <c r="E2" s="593"/>
      <c r="F2" s="593"/>
      <c r="G2" s="593"/>
      <c r="H2" s="593"/>
      <c r="I2" s="593"/>
      <c r="J2" s="593"/>
      <c r="K2" s="593"/>
      <c r="L2" s="593"/>
      <c r="M2" s="593"/>
      <c r="N2" s="593"/>
      <c r="O2" s="593"/>
      <c r="P2" s="593"/>
    </row>
    <row r="3" spans="1:16" s="196" customFormat="1" x14ac:dyDescent="0.2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8"/>
      <c r="P3" s="197" t="s">
        <v>93</v>
      </c>
    </row>
    <row r="4" spans="1:16" s="189" customFormat="1" ht="153" x14ac:dyDescent="0.25">
      <c r="A4" s="195" t="s">
        <v>43</v>
      </c>
      <c r="B4" s="194" t="s">
        <v>97</v>
      </c>
      <c r="C4" s="193" t="s">
        <v>302</v>
      </c>
      <c r="D4" s="594" t="s">
        <v>301</v>
      </c>
      <c r="E4" s="595"/>
      <c r="F4" s="191" t="s">
        <v>98</v>
      </c>
      <c r="G4" s="191" t="s">
        <v>300</v>
      </c>
      <c r="H4" s="192" t="s">
        <v>299</v>
      </c>
      <c r="I4" s="191" t="s">
        <v>298</v>
      </c>
      <c r="J4" s="191" t="s">
        <v>297</v>
      </c>
      <c r="K4" s="191" t="s">
        <v>296</v>
      </c>
      <c r="L4" s="190" t="s">
        <v>99</v>
      </c>
      <c r="M4" s="192" t="s">
        <v>295</v>
      </c>
      <c r="N4" s="191" t="s">
        <v>100</v>
      </c>
      <c r="O4" s="191" t="s">
        <v>101</v>
      </c>
      <c r="P4" s="190" t="s">
        <v>294</v>
      </c>
    </row>
    <row r="5" spans="1:16" s="186" customFormat="1" ht="15.75" x14ac:dyDescent="0.25">
      <c r="A5" s="185">
        <v>1</v>
      </c>
      <c r="B5" s="185">
        <v>2</v>
      </c>
      <c r="C5" s="188"/>
      <c r="D5" s="591">
        <v>3</v>
      </c>
      <c r="E5" s="596"/>
      <c r="F5" s="185">
        <v>4</v>
      </c>
      <c r="G5" s="185">
        <v>5</v>
      </c>
      <c r="H5" s="185">
        <v>6</v>
      </c>
      <c r="I5" s="185">
        <v>7</v>
      </c>
      <c r="J5" s="185">
        <v>8</v>
      </c>
      <c r="K5" s="185">
        <v>9</v>
      </c>
      <c r="L5" s="187">
        <v>10</v>
      </c>
      <c r="M5" s="185">
        <v>11</v>
      </c>
      <c r="N5" s="185">
        <v>12</v>
      </c>
      <c r="O5" s="185">
        <v>13</v>
      </c>
      <c r="P5" s="187">
        <v>14</v>
      </c>
    </row>
    <row r="6" spans="1:16" s="179" customFormat="1" ht="38.25" x14ac:dyDescent="0.25">
      <c r="A6" s="591" t="s">
        <v>94</v>
      </c>
      <c r="B6" s="592"/>
      <c r="C6" s="185"/>
      <c r="D6" s="185" t="s">
        <v>293</v>
      </c>
      <c r="E6" s="185" t="s">
        <v>292</v>
      </c>
      <c r="F6" s="184" t="s">
        <v>95</v>
      </c>
      <c r="G6" s="184" t="s">
        <v>291</v>
      </c>
      <c r="H6" s="184" t="s">
        <v>290</v>
      </c>
      <c r="I6" s="184" t="s">
        <v>289</v>
      </c>
      <c r="J6" s="184" t="s">
        <v>288</v>
      </c>
      <c r="K6" s="184" t="s">
        <v>287</v>
      </c>
      <c r="L6" s="180" t="s">
        <v>286</v>
      </c>
      <c r="M6" s="183" t="s">
        <v>285</v>
      </c>
      <c r="N6" s="182" t="s">
        <v>284</v>
      </c>
      <c r="O6" s="181" t="s">
        <v>283</v>
      </c>
      <c r="P6" s="180" t="s">
        <v>282</v>
      </c>
    </row>
    <row r="7" spans="1:16" ht="15.75" x14ac:dyDescent="0.2">
      <c r="A7" s="171">
        <v>1</v>
      </c>
      <c r="B7" s="170"/>
      <c r="C7" s="177"/>
      <c r="D7" s="176">
        <v>2060</v>
      </c>
      <c r="E7" s="178">
        <v>2530</v>
      </c>
      <c r="F7" s="173"/>
      <c r="G7" s="173">
        <f>F7*60%</f>
        <v>0</v>
      </c>
      <c r="H7" s="175">
        <f t="shared" ref="H7:H12" si="0">F7*30%</f>
        <v>0</v>
      </c>
      <c r="I7" s="173">
        <f>(F7+G7+H7)*70%</f>
        <v>0</v>
      </c>
      <c r="J7" s="173">
        <f>(F7+G7+H7)*50%</f>
        <v>0</v>
      </c>
      <c r="K7" s="173">
        <f>(F7+G7+H7+I7+J7)*110%</f>
        <v>0</v>
      </c>
      <c r="L7" s="172">
        <f>F7+G7+H7+I7+J7+K7</f>
        <v>0</v>
      </c>
      <c r="M7" s="174">
        <f>L7*4.5</f>
        <v>0</v>
      </c>
      <c r="N7" s="173">
        <f>L7</f>
        <v>0</v>
      </c>
      <c r="O7" s="173">
        <f>((L7*12)+M7+N7)/12*2.5</f>
        <v>0</v>
      </c>
      <c r="P7" s="172">
        <f>(L7*12)+M7+N7+O7</f>
        <v>0</v>
      </c>
    </row>
    <row r="8" spans="1:16" ht="15.75" x14ac:dyDescent="0.2">
      <c r="A8" s="171">
        <v>2</v>
      </c>
      <c r="B8" s="170"/>
      <c r="C8" s="177"/>
      <c r="D8" s="176">
        <v>2060</v>
      </c>
      <c r="E8" s="176">
        <v>2530</v>
      </c>
      <c r="F8" s="173"/>
      <c r="G8" s="173">
        <f>F8*60%</f>
        <v>0</v>
      </c>
      <c r="H8" s="175">
        <f t="shared" si="0"/>
        <v>0</v>
      </c>
      <c r="I8" s="173">
        <f>(F8+G8+H8)*70%</f>
        <v>0</v>
      </c>
      <c r="J8" s="173">
        <f>(F8+G8+H8)*50%</f>
        <v>0</v>
      </c>
      <c r="K8" s="173">
        <f>(F8+G8+H8+I8+J8)*110%</f>
        <v>0</v>
      </c>
      <c r="L8" s="172">
        <f>F8+G8+H8+I8+J8+K8</f>
        <v>0</v>
      </c>
      <c r="M8" s="174">
        <f>L8*4.5</f>
        <v>0</v>
      </c>
      <c r="N8" s="173">
        <f>L8</f>
        <v>0</v>
      </c>
      <c r="O8" s="173">
        <f>((L8*12)+M8+N8)/12*2.5</f>
        <v>0</v>
      </c>
      <c r="P8" s="172">
        <f>(L8*12)+M8+N8+O8</f>
        <v>0</v>
      </c>
    </row>
    <row r="9" spans="1:16" ht="15.75" x14ac:dyDescent="0.2">
      <c r="A9" s="171">
        <v>3</v>
      </c>
      <c r="B9" s="170"/>
      <c r="C9" s="177"/>
      <c r="D9" s="176">
        <v>2060</v>
      </c>
      <c r="E9" s="176">
        <v>2530</v>
      </c>
      <c r="F9" s="173"/>
      <c r="G9" s="173">
        <f>F9*60%</f>
        <v>0</v>
      </c>
      <c r="H9" s="175">
        <f t="shared" si="0"/>
        <v>0</v>
      </c>
      <c r="I9" s="173">
        <f>(F9+G9+H9)*70%</f>
        <v>0</v>
      </c>
      <c r="J9" s="173">
        <f>(F9+G9+H9)*50%</f>
        <v>0</v>
      </c>
      <c r="K9" s="173">
        <f>(F9+G9+H9+I9+J9)*110%</f>
        <v>0</v>
      </c>
      <c r="L9" s="172">
        <f>F9+G9+H9+I9+J9+K9</f>
        <v>0</v>
      </c>
      <c r="M9" s="174">
        <f>L9*4.5</f>
        <v>0</v>
      </c>
      <c r="N9" s="173">
        <f>L9</f>
        <v>0</v>
      </c>
      <c r="O9" s="173">
        <f>((L9*12)+M9+N9)/12*2.5</f>
        <v>0</v>
      </c>
      <c r="P9" s="172">
        <f>(L9*12)+M9+N9+O9</f>
        <v>0</v>
      </c>
    </row>
    <row r="10" spans="1:16" ht="15.75" x14ac:dyDescent="0.2">
      <c r="A10" s="171">
        <v>4</v>
      </c>
      <c r="B10" s="170"/>
      <c r="C10" s="169"/>
      <c r="D10" s="168"/>
      <c r="E10" s="168"/>
      <c r="F10" s="165"/>
      <c r="G10" s="165">
        <f>F10*60%</f>
        <v>0</v>
      </c>
      <c r="H10" s="167">
        <f t="shared" si="0"/>
        <v>0</v>
      </c>
      <c r="I10" s="165">
        <f>(F10+G10+H10)*70%</f>
        <v>0</v>
      </c>
      <c r="J10" s="165">
        <f>(F10+G10+H10)*50%</f>
        <v>0</v>
      </c>
      <c r="K10" s="165">
        <f>(F10+G10+H10+I10+J10)*110%</f>
        <v>0</v>
      </c>
      <c r="L10" s="164">
        <f>F10+G10+H10+I10+J10+K10</f>
        <v>0</v>
      </c>
      <c r="M10" s="166">
        <f>L10*4.5</f>
        <v>0</v>
      </c>
      <c r="N10" s="165">
        <f>L10</f>
        <v>0</v>
      </c>
      <c r="O10" s="165">
        <f>((L10*12)+M10+N10)/12*2.5</f>
        <v>0</v>
      </c>
      <c r="P10" s="164">
        <f>(L10*12)+M10+N10+O10</f>
        <v>0</v>
      </c>
    </row>
    <row r="11" spans="1:16" hidden="1" x14ac:dyDescent="0.2">
      <c r="A11" s="163"/>
      <c r="B11" s="163"/>
      <c r="C11" s="169"/>
      <c r="D11" s="168"/>
      <c r="E11" s="168"/>
      <c r="F11" s="165"/>
      <c r="G11" s="165"/>
      <c r="H11" s="167">
        <f t="shared" si="0"/>
        <v>0</v>
      </c>
      <c r="I11" s="165"/>
      <c r="J11" s="165"/>
      <c r="K11" s="165"/>
      <c r="L11" s="164"/>
      <c r="M11" s="166"/>
      <c r="N11" s="165"/>
      <c r="O11" s="165"/>
      <c r="P11" s="164"/>
    </row>
    <row r="12" spans="1:16" hidden="1" x14ac:dyDescent="0.2">
      <c r="A12" s="163"/>
      <c r="B12" s="169"/>
      <c r="C12" s="169"/>
      <c r="D12" s="168"/>
      <c r="E12" s="168"/>
      <c r="F12" s="165"/>
      <c r="G12" s="165"/>
      <c r="H12" s="167">
        <f t="shared" si="0"/>
        <v>0</v>
      </c>
      <c r="I12" s="165"/>
      <c r="J12" s="165"/>
      <c r="K12" s="165"/>
      <c r="L12" s="164"/>
      <c r="M12" s="166"/>
      <c r="N12" s="165"/>
      <c r="O12" s="165"/>
      <c r="P12" s="164"/>
    </row>
    <row r="13" spans="1:16" x14ac:dyDescent="0.2">
      <c r="A13" s="163"/>
      <c r="B13" s="162" t="s">
        <v>102</v>
      </c>
      <c r="C13" s="161">
        <f>SUM(C7:C12)</f>
        <v>0</v>
      </c>
      <c r="D13" s="160">
        <f>SUM(D7:D12)</f>
        <v>6180</v>
      </c>
      <c r="E13" s="160">
        <f>SUM(E7:E12)</f>
        <v>7590</v>
      </c>
      <c r="F13" s="160">
        <f>SUM(F7:F10)</f>
        <v>0</v>
      </c>
      <c r="G13" s="160">
        <f t="shared" ref="G13:P13" si="1">SUM(G7:G12)</f>
        <v>0</v>
      </c>
      <c r="H13" s="160">
        <f t="shared" si="1"/>
        <v>0</v>
      </c>
      <c r="I13" s="160">
        <f t="shared" si="1"/>
        <v>0</v>
      </c>
      <c r="J13" s="160">
        <f t="shared" si="1"/>
        <v>0</v>
      </c>
      <c r="K13" s="160">
        <f t="shared" si="1"/>
        <v>0</v>
      </c>
      <c r="L13" s="160">
        <f t="shared" si="1"/>
        <v>0</v>
      </c>
      <c r="M13" s="160">
        <f t="shared" si="1"/>
        <v>0</v>
      </c>
      <c r="N13" s="160">
        <f t="shared" si="1"/>
        <v>0</v>
      </c>
      <c r="O13" s="160">
        <f t="shared" si="1"/>
        <v>0</v>
      </c>
      <c r="P13" s="160">
        <f t="shared" si="1"/>
        <v>0</v>
      </c>
    </row>
    <row r="14" spans="1:16" hidden="1" x14ac:dyDescent="0.2">
      <c r="D14" s="159"/>
    </row>
    <row r="15" spans="1:16" hidden="1" x14ac:dyDescent="0.2">
      <c r="D15" s="159"/>
    </row>
    <row r="16" spans="1:16" hidden="1" x14ac:dyDescent="0.2">
      <c r="A16" s="156" t="s">
        <v>220</v>
      </c>
      <c r="D16" s="159"/>
    </row>
    <row r="17" spans="1:4" hidden="1" x14ac:dyDescent="0.2">
      <c r="A17" s="156"/>
      <c r="D17" s="158" t="s">
        <v>219</v>
      </c>
    </row>
    <row r="18" spans="1:4" hidden="1" x14ac:dyDescent="0.2">
      <c r="A18" s="156"/>
    </row>
    <row r="19" spans="1:4" hidden="1" x14ac:dyDescent="0.2">
      <c r="A19" s="156" t="s">
        <v>218</v>
      </c>
    </row>
    <row r="21" spans="1:4" ht="32.25" customHeight="1" x14ac:dyDescent="0.2"/>
  </sheetData>
  <mergeCells count="4">
    <mergeCell ref="A6:B6"/>
    <mergeCell ref="A2:P2"/>
    <mergeCell ref="D4:E4"/>
    <mergeCell ref="D5:E5"/>
  </mergeCells>
  <pageMargins left="0.19685039370078741" right="0" top="0.39370078740157483" bottom="0.19685039370078741" header="0" footer="0"/>
  <pageSetup paperSize="9" scale="7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zoomScaleNormal="100" workbookViewId="0">
      <selection activeCell="A5" sqref="A5:G5"/>
    </sheetView>
  </sheetViews>
  <sheetFormatPr defaultRowHeight="12.75" x14ac:dyDescent="0.2"/>
  <cols>
    <col min="1" max="1" width="3.7109375" style="202" customWidth="1"/>
    <col min="2" max="2" width="13.140625" style="202" customWidth="1"/>
    <col min="3" max="3" width="5.140625" style="202" customWidth="1"/>
    <col min="4" max="4" width="13.7109375" style="202" customWidth="1"/>
    <col min="5" max="5" width="12.5703125" style="202" customWidth="1"/>
    <col min="6" max="6" width="13" style="202" customWidth="1"/>
    <col min="7" max="7" width="14.28515625" style="202" customWidth="1"/>
    <col min="8" max="8" width="13.42578125" style="202" customWidth="1"/>
    <col min="9" max="9" width="14" style="202" hidden="1" customWidth="1"/>
    <col min="10" max="10" width="16.85546875" style="202" customWidth="1"/>
    <col min="11" max="11" width="14.85546875" style="202" customWidth="1"/>
    <col min="12" max="12" width="13.7109375" style="202" hidden="1" customWidth="1"/>
    <col min="13" max="13" width="13.5703125" style="202" customWidth="1"/>
    <col min="14" max="14" width="13.42578125" style="202" bestFit="1" customWidth="1"/>
    <col min="15" max="16384" width="9.140625" style="202"/>
  </cols>
  <sheetData>
    <row r="1" spans="1:14" ht="15" x14ac:dyDescent="0.25">
      <c r="M1" s="224" t="s">
        <v>318</v>
      </c>
    </row>
    <row r="2" spans="1:14" s="223" customFormat="1" ht="19.5" customHeight="1" x14ac:dyDescent="0.25">
      <c r="A2" s="597" t="s">
        <v>322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8"/>
    </row>
    <row r="3" spans="1:14" x14ac:dyDescent="0.2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22" t="s">
        <v>93</v>
      </c>
      <c r="N3" s="221"/>
    </row>
    <row r="4" spans="1:14" s="219" customFormat="1" ht="132.75" customHeight="1" x14ac:dyDescent="0.25">
      <c r="A4" s="216" t="s">
        <v>43</v>
      </c>
      <c r="B4" s="216" t="s">
        <v>317</v>
      </c>
      <c r="C4" s="216" t="s">
        <v>316</v>
      </c>
      <c r="D4" s="216" t="s">
        <v>301</v>
      </c>
      <c r="E4" s="216" t="s">
        <v>98</v>
      </c>
      <c r="F4" s="216" t="s">
        <v>315</v>
      </c>
      <c r="G4" s="216" t="s">
        <v>298</v>
      </c>
      <c r="H4" s="216" t="s">
        <v>297</v>
      </c>
      <c r="I4" s="216" t="s">
        <v>314</v>
      </c>
      <c r="J4" s="220" t="s">
        <v>99</v>
      </c>
      <c r="K4" s="216" t="s">
        <v>313</v>
      </c>
      <c r="L4" s="216" t="s">
        <v>100</v>
      </c>
      <c r="M4" s="216" t="s">
        <v>101</v>
      </c>
      <c r="N4" s="220" t="s">
        <v>312</v>
      </c>
    </row>
    <row r="5" spans="1:14" s="217" customFormat="1" ht="13.5" customHeight="1" x14ac:dyDescent="0.25">
      <c r="A5" s="218">
        <v>1</v>
      </c>
      <c r="B5" s="218">
        <v>2</v>
      </c>
      <c r="C5" s="218">
        <v>3</v>
      </c>
      <c r="D5" s="218">
        <v>4</v>
      </c>
      <c r="E5" s="218">
        <v>5</v>
      </c>
      <c r="F5" s="218">
        <v>6</v>
      </c>
      <c r="G5" s="218">
        <v>7</v>
      </c>
      <c r="H5" s="218">
        <v>8</v>
      </c>
      <c r="I5" s="218">
        <v>8</v>
      </c>
      <c r="J5" s="218">
        <v>9</v>
      </c>
      <c r="K5" s="218">
        <v>10</v>
      </c>
      <c r="L5" s="218">
        <v>11</v>
      </c>
      <c r="M5" s="218">
        <v>11</v>
      </c>
      <c r="N5" s="218">
        <v>12</v>
      </c>
    </row>
    <row r="6" spans="1:14" s="214" customFormat="1" ht="51" customHeight="1" x14ac:dyDescent="0.25">
      <c r="A6" s="599" t="s">
        <v>94</v>
      </c>
      <c r="B6" s="599"/>
      <c r="C6" s="216"/>
      <c r="D6" s="215" t="s">
        <v>311</v>
      </c>
      <c r="E6" s="215" t="s">
        <v>95</v>
      </c>
      <c r="F6" s="215" t="s">
        <v>310</v>
      </c>
      <c r="G6" s="215" t="s">
        <v>309</v>
      </c>
      <c r="H6" s="215" t="s">
        <v>308</v>
      </c>
      <c r="I6" s="215" t="s">
        <v>307</v>
      </c>
      <c r="J6" s="215" t="s">
        <v>306</v>
      </c>
      <c r="K6" s="215" t="s">
        <v>305</v>
      </c>
      <c r="L6" s="215" t="s">
        <v>83</v>
      </c>
      <c r="M6" s="215" t="s">
        <v>304</v>
      </c>
      <c r="N6" s="215" t="s">
        <v>103</v>
      </c>
    </row>
    <row r="7" spans="1:14" x14ac:dyDescent="0.2">
      <c r="A7" s="212">
        <v>1</v>
      </c>
      <c r="B7" s="213"/>
      <c r="C7" s="212"/>
      <c r="D7" s="210">
        <v>0</v>
      </c>
      <c r="E7" s="211"/>
      <c r="F7" s="210">
        <f>E7*75%</f>
        <v>0</v>
      </c>
      <c r="G7" s="210">
        <f>(E7+F7)*70%</f>
        <v>0</v>
      </c>
      <c r="H7" s="210">
        <f>(E7+F7)*50%</f>
        <v>0</v>
      </c>
      <c r="I7" s="210">
        <v>0</v>
      </c>
      <c r="J7" s="210">
        <f>E7+F7+G7+H7+I7</f>
        <v>0</v>
      </c>
      <c r="K7" s="210">
        <f>J7*7</f>
        <v>0</v>
      </c>
      <c r="L7" s="210">
        <v>0</v>
      </c>
      <c r="M7" s="210">
        <f>((J7*12)+K7+L7)/12*2.5</f>
        <v>0</v>
      </c>
      <c r="N7" s="210">
        <f>(J7*12)+K7+L7+M7</f>
        <v>0</v>
      </c>
    </row>
    <row r="8" spans="1:14" s="205" customFormat="1" ht="15" customHeight="1" x14ac:dyDescent="0.2">
      <c r="A8" s="209"/>
      <c r="B8" s="208" t="s">
        <v>96</v>
      </c>
      <c r="C8" s="208">
        <f t="shared" ref="C8:N8" si="0">SUM(C7:C7)</f>
        <v>0</v>
      </c>
      <c r="D8" s="207">
        <f t="shared" si="0"/>
        <v>0</v>
      </c>
      <c r="E8" s="207">
        <f t="shared" si="0"/>
        <v>0</v>
      </c>
      <c r="F8" s="207">
        <f t="shared" si="0"/>
        <v>0</v>
      </c>
      <c r="G8" s="207">
        <f t="shared" si="0"/>
        <v>0</v>
      </c>
      <c r="H8" s="207">
        <f t="shared" si="0"/>
        <v>0</v>
      </c>
      <c r="I8" s="207">
        <f t="shared" si="0"/>
        <v>0</v>
      </c>
      <c r="J8" s="207">
        <f t="shared" si="0"/>
        <v>0</v>
      </c>
      <c r="K8" s="207">
        <f t="shared" si="0"/>
        <v>0</v>
      </c>
      <c r="L8" s="206">
        <f t="shared" si="0"/>
        <v>0</v>
      </c>
      <c r="M8" s="206">
        <f t="shared" si="0"/>
        <v>0</v>
      </c>
      <c r="N8" s="206">
        <f t="shared" si="0"/>
        <v>0</v>
      </c>
    </row>
    <row r="9" spans="1:14" x14ac:dyDescent="0.2">
      <c r="A9" s="204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3"/>
    </row>
  </sheetData>
  <mergeCells count="2">
    <mergeCell ref="A2:M2"/>
    <mergeCell ref="A6:B6"/>
  </mergeCells>
  <pageMargins left="0.19685039370078741" right="0" top="0.24" bottom="0.19685039370078741" header="0" footer="0"/>
  <pageSetup paperSize="9" scale="97" orientation="landscape" r:id="rId1"/>
  <headerFooter alignWithMargins="0">
    <oddHeader xml:space="preserve">&amp;R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topLeftCell="B1" zoomScale="60" zoomScaleNormal="60" workbookViewId="0">
      <pane xSplit="1" ySplit="7" topLeftCell="C8" activePane="bottomRight" state="frozen"/>
      <selection activeCell="A5" sqref="A5:G5"/>
      <selection pane="topRight" activeCell="A5" sqref="A5:G5"/>
      <selection pane="bottomLeft" activeCell="A5" sqref="A5:G5"/>
      <selection pane="bottomRight" activeCell="A5" sqref="A4:O7"/>
    </sheetView>
  </sheetViews>
  <sheetFormatPr defaultRowHeight="15" x14ac:dyDescent="0.25"/>
  <cols>
    <col min="1" max="1" width="0" style="225" hidden="1" customWidth="1"/>
    <col min="2" max="2" width="43.85546875" style="228" customWidth="1"/>
    <col min="3" max="3" width="19.7109375" style="228" customWidth="1"/>
    <col min="4" max="5" width="20.42578125" style="225" hidden="1" customWidth="1"/>
    <col min="6" max="6" width="18.85546875" style="225" hidden="1" customWidth="1"/>
    <col min="7" max="7" width="15.7109375" style="225" hidden="1" customWidth="1"/>
    <col min="8" max="8" width="20.5703125" style="225" hidden="1" customWidth="1"/>
    <col min="9" max="9" width="16.140625" style="227" customWidth="1"/>
    <col min="10" max="11" width="18.7109375" style="227" customWidth="1"/>
    <col min="12" max="12" width="18" style="227" customWidth="1"/>
    <col min="13" max="13" width="16.7109375" style="227" customWidth="1"/>
    <col min="14" max="14" width="19.42578125" style="227" customWidth="1"/>
    <col min="15" max="16" width="17.85546875" style="226" customWidth="1"/>
    <col min="17" max="17" width="16.7109375" style="227" customWidth="1"/>
    <col min="18" max="18" width="16.85546875" style="227" customWidth="1"/>
    <col min="19" max="19" width="17.28515625" style="227" customWidth="1"/>
    <col min="20" max="20" width="15.42578125" style="227" customWidth="1"/>
    <col min="21" max="21" width="18" style="227" customWidth="1"/>
    <col min="22" max="22" width="16" style="227" customWidth="1"/>
    <col min="23" max="23" width="16" style="226" customWidth="1"/>
    <col min="24" max="16384" width="9.140625" style="225"/>
  </cols>
  <sheetData>
    <row r="1" spans="1:23" ht="25.5" customHeight="1" x14ac:dyDescent="0.35">
      <c r="T1" s="354" t="s">
        <v>364</v>
      </c>
    </row>
    <row r="2" spans="1:23" ht="62.25" customHeight="1" x14ac:dyDescent="0.25">
      <c r="B2" s="609" t="s">
        <v>349</v>
      </c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609"/>
      <c r="O2" s="609"/>
      <c r="P2" s="609"/>
      <c r="Q2" s="609"/>
      <c r="R2" s="609"/>
      <c r="S2" s="609"/>
      <c r="T2" s="609"/>
      <c r="U2" s="609"/>
      <c r="V2" s="609"/>
      <c r="W2" s="609"/>
    </row>
    <row r="3" spans="1:23" ht="30.75" thickBot="1" x14ac:dyDescent="0.3"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2" t="s">
        <v>348</v>
      </c>
    </row>
    <row r="4" spans="1:23" s="350" customFormat="1" ht="39" customHeight="1" thickBot="1" x14ac:dyDescent="0.45">
      <c r="B4" s="602" t="s">
        <v>347</v>
      </c>
      <c r="C4" s="605" t="s">
        <v>346</v>
      </c>
      <c r="D4" s="605"/>
      <c r="E4" s="605"/>
      <c r="F4" s="605"/>
      <c r="G4" s="605"/>
      <c r="H4" s="605"/>
      <c r="I4" s="605"/>
      <c r="J4" s="605"/>
      <c r="K4" s="605"/>
      <c r="L4" s="605"/>
      <c r="M4" s="605"/>
      <c r="N4" s="605"/>
      <c r="O4" s="606"/>
      <c r="P4" s="351"/>
      <c r="Q4" s="605" t="s">
        <v>104</v>
      </c>
      <c r="R4" s="605"/>
      <c r="S4" s="605"/>
      <c r="T4" s="605"/>
      <c r="U4" s="605"/>
      <c r="V4" s="605"/>
      <c r="W4" s="606"/>
    </row>
    <row r="5" spans="1:23" ht="31.5" customHeight="1" x14ac:dyDescent="0.25">
      <c r="B5" s="603"/>
      <c r="C5" s="622" t="s">
        <v>342</v>
      </c>
      <c r="D5" s="624" t="s">
        <v>345</v>
      </c>
      <c r="E5" s="627" t="s">
        <v>344</v>
      </c>
      <c r="F5" s="628"/>
      <c r="G5" s="628"/>
      <c r="H5" s="629"/>
      <c r="I5" s="630" t="s">
        <v>343</v>
      </c>
      <c r="J5" s="630"/>
      <c r="K5" s="630"/>
      <c r="L5" s="630"/>
      <c r="M5" s="630"/>
      <c r="N5" s="630"/>
      <c r="O5" s="631"/>
      <c r="P5" s="622" t="s">
        <v>342</v>
      </c>
      <c r="Q5" s="616" t="s">
        <v>341</v>
      </c>
      <c r="R5" s="617"/>
      <c r="S5" s="617"/>
      <c r="T5" s="618"/>
      <c r="U5" s="619" t="s">
        <v>340</v>
      </c>
      <c r="V5" s="620" t="s">
        <v>28</v>
      </c>
      <c r="W5" s="621"/>
    </row>
    <row r="6" spans="1:23" ht="31.5" customHeight="1" x14ac:dyDescent="0.25">
      <c r="B6" s="603"/>
      <c r="C6" s="623"/>
      <c r="D6" s="625"/>
      <c r="E6" s="349"/>
      <c r="F6" s="348"/>
      <c r="G6" s="348"/>
      <c r="H6" s="348"/>
      <c r="I6" s="613" t="s">
        <v>339</v>
      </c>
      <c r="J6" s="610" t="s">
        <v>28</v>
      </c>
      <c r="K6" s="611"/>
      <c r="L6" s="612"/>
      <c r="M6" s="613" t="s">
        <v>340</v>
      </c>
      <c r="N6" s="610" t="s">
        <v>28</v>
      </c>
      <c r="O6" s="615"/>
      <c r="P6" s="623"/>
      <c r="Q6" s="613" t="s">
        <v>339</v>
      </c>
      <c r="R6" s="610" t="s">
        <v>28</v>
      </c>
      <c r="S6" s="611"/>
      <c r="T6" s="612"/>
      <c r="U6" s="614"/>
      <c r="V6" s="600"/>
      <c r="W6" s="607"/>
    </row>
    <row r="7" spans="1:23" ht="114" customHeight="1" thickBot="1" x14ac:dyDescent="0.3">
      <c r="B7" s="604"/>
      <c r="C7" s="623"/>
      <c r="D7" s="626"/>
      <c r="E7" s="347" t="s">
        <v>338</v>
      </c>
      <c r="F7" s="346" t="s">
        <v>337</v>
      </c>
      <c r="G7" s="346" t="s">
        <v>335</v>
      </c>
      <c r="H7" s="345" t="s">
        <v>336</v>
      </c>
      <c r="I7" s="614"/>
      <c r="J7" s="342" t="s">
        <v>334</v>
      </c>
      <c r="K7" s="342" t="s">
        <v>333</v>
      </c>
      <c r="L7" s="342" t="s">
        <v>335</v>
      </c>
      <c r="M7" s="614"/>
      <c r="N7" s="344"/>
      <c r="O7" s="343"/>
      <c r="P7" s="623"/>
      <c r="Q7" s="614"/>
      <c r="R7" s="342" t="s">
        <v>334</v>
      </c>
      <c r="S7" s="342" t="s">
        <v>333</v>
      </c>
      <c r="T7" s="341" t="s">
        <v>332</v>
      </c>
      <c r="U7" s="601"/>
      <c r="V7" s="601"/>
      <c r="W7" s="608"/>
    </row>
    <row r="8" spans="1:23" ht="27" x14ac:dyDescent="0.25">
      <c r="B8" s="340" t="s">
        <v>331</v>
      </c>
      <c r="C8" s="339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6"/>
      <c r="P8" s="338"/>
      <c r="Q8" s="337"/>
      <c r="R8" s="337"/>
      <c r="S8" s="337"/>
      <c r="T8" s="337"/>
      <c r="U8" s="337"/>
      <c r="V8" s="337"/>
      <c r="W8" s="336"/>
    </row>
    <row r="9" spans="1:23" ht="97.5" customHeight="1" x14ac:dyDescent="0.25">
      <c r="B9" s="261" t="s">
        <v>330</v>
      </c>
      <c r="C9" s="335"/>
      <c r="D9" s="294"/>
      <c r="E9" s="253"/>
      <c r="F9" s="253"/>
      <c r="G9" s="252"/>
      <c r="H9" s="252"/>
      <c r="I9" s="253"/>
      <c r="J9" s="253"/>
      <c r="K9" s="253"/>
      <c r="L9" s="252"/>
      <c r="M9" s="252"/>
      <c r="N9" s="252"/>
      <c r="O9" s="251"/>
      <c r="P9" s="334"/>
      <c r="Q9" s="253"/>
      <c r="R9" s="253"/>
      <c r="S9" s="253"/>
      <c r="T9" s="252"/>
      <c r="U9" s="252"/>
      <c r="V9" s="252"/>
      <c r="W9" s="251"/>
    </row>
    <row r="10" spans="1:23" ht="20.25" x14ac:dyDescent="0.25">
      <c r="A10" s="225">
        <v>597</v>
      </c>
      <c r="B10" s="276"/>
      <c r="C10" s="298"/>
      <c r="D10" s="265"/>
      <c r="E10" s="274"/>
      <c r="F10" s="274"/>
      <c r="G10" s="264"/>
      <c r="H10" s="264"/>
      <c r="I10" s="265"/>
      <c r="J10" s="265"/>
      <c r="K10" s="265"/>
      <c r="L10" s="264"/>
      <c r="M10" s="264"/>
      <c r="N10" s="264"/>
      <c r="O10" s="263"/>
      <c r="P10" s="273"/>
      <c r="Q10" s="265"/>
      <c r="R10" s="265"/>
      <c r="S10" s="265"/>
      <c r="T10" s="264"/>
      <c r="U10" s="264"/>
      <c r="V10" s="264"/>
      <c r="W10" s="263"/>
    </row>
    <row r="11" spans="1:23" ht="28.5" customHeight="1" x14ac:dyDescent="0.25">
      <c r="A11" s="225">
        <v>597</v>
      </c>
      <c r="B11" s="276"/>
      <c r="C11" s="333"/>
      <c r="D11" s="302"/>
      <c r="E11" s="304"/>
      <c r="F11" s="321"/>
      <c r="G11" s="321"/>
      <c r="H11" s="321"/>
      <c r="I11" s="302"/>
      <c r="J11" s="302"/>
      <c r="K11" s="302"/>
      <c r="L11" s="321"/>
      <c r="M11" s="321"/>
      <c r="N11" s="321"/>
      <c r="O11" s="326"/>
      <c r="P11" s="328"/>
      <c r="Q11" s="302"/>
      <c r="R11" s="302"/>
      <c r="S11" s="302"/>
      <c r="T11" s="321"/>
      <c r="U11" s="321"/>
      <c r="V11" s="321"/>
      <c r="W11" s="326"/>
    </row>
    <row r="12" spans="1:23" ht="105.75" customHeight="1" x14ac:dyDescent="0.25">
      <c r="B12" s="261" t="s">
        <v>329</v>
      </c>
      <c r="C12" s="311"/>
      <c r="D12" s="310"/>
      <c r="E12" s="308"/>
      <c r="F12" s="308"/>
      <c r="G12" s="332"/>
      <c r="H12" s="332"/>
      <c r="I12" s="308"/>
      <c r="J12" s="308"/>
      <c r="K12" s="308"/>
      <c r="L12" s="332"/>
      <c r="M12" s="332"/>
      <c r="N12" s="332"/>
      <c r="O12" s="330"/>
      <c r="P12" s="331"/>
      <c r="Q12" s="308"/>
      <c r="R12" s="308"/>
      <c r="S12" s="308"/>
      <c r="T12" s="332"/>
      <c r="U12" s="332"/>
      <c r="V12" s="332"/>
      <c r="W12" s="330"/>
    </row>
    <row r="13" spans="1:23" ht="30.75" customHeight="1" x14ac:dyDescent="0.25">
      <c r="A13" s="225">
        <v>598</v>
      </c>
      <c r="B13" s="276"/>
      <c r="C13" s="305"/>
      <c r="D13" s="302"/>
      <c r="E13" s="304"/>
      <c r="F13" s="304"/>
      <c r="G13" s="329"/>
      <c r="H13" s="321"/>
      <c r="I13" s="302"/>
      <c r="J13" s="302"/>
      <c r="K13" s="302"/>
      <c r="L13" s="329"/>
      <c r="M13" s="329"/>
      <c r="N13" s="329"/>
      <c r="O13" s="326"/>
      <c r="P13" s="328"/>
      <c r="Q13" s="302"/>
      <c r="R13" s="302"/>
      <c r="S13" s="302"/>
      <c r="T13" s="329"/>
      <c r="U13" s="329"/>
      <c r="V13" s="329"/>
      <c r="W13" s="326"/>
    </row>
    <row r="14" spans="1:23" ht="24" customHeight="1" x14ac:dyDescent="0.25">
      <c r="B14" s="276"/>
      <c r="C14" s="305"/>
      <c r="D14" s="302"/>
      <c r="E14" s="304"/>
      <c r="F14" s="321"/>
      <c r="G14" s="329"/>
      <c r="H14" s="321"/>
      <c r="I14" s="302"/>
      <c r="J14" s="302"/>
      <c r="K14" s="302"/>
      <c r="L14" s="329"/>
      <c r="M14" s="329"/>
      <c r="N14" s="329"/>
      <c r="O14" s="326"/>
      <c r="P14" s="328"/>
      <c r="Q14" s="302"/>
      <c r="R14" s="302"/>
      <c r="S14" s="302"/>
      <c r="T14" s="329"/>
      <c r="U14" s="329"/>
      <c r="V14" s="329"/>
      <c r="W14" s="326"/>
    </row>
    <row r="15" spans="1:23" ht="117" x14ac:dyDescent="0.25">
      <c r="B15" s="261" t="s">
        <v>328</v>
      </c>
      <c r="C15" s="311"/>
      <c r="D15" s="310"/>
      <c r="E15" s="308"/>
      <c r="F15" s="332"/>
      <c r="G15" s="332"/>
      <c r="H15" s="332"/>
      <c r="I15" s="308"/>
      <c r="J15" s="308"/>
      <c r="K15" s="308"/>
      <c r="L15" s="307"/>
      <c r="M15" s="307"/>
      <c r="N15" s="307"/>
      <c r="O15" s="330"/>
      <c r="P15" s="331"/>
      <c r="Q15" s="308"/>
      <c r="R15" s="308"/>
      <c r="S15" s="308"/>
      <c r="T15" s="307"/>
      <c r="U15" s="307"/>
      <c r="V15" s="307"/>
      <c r="W15" s="330"/>
    </row>
    <row r="16" spans="1:23" ht="20.25" x14ac:dyDescent="0.25">
      <c r="A16" s="225">
        <v>599</v>
      </c>
      <c r="B16" s="276"/>
      <c r="C16" s="305"/>
      <c r="D16" s="302"/>
      <c r="E16" s="304"/>
      <c r="F16" s="321"/>
      <c r="G16" s="329"/>
      <c r="H16" s="321"/>
      <c r="I16" s="327"/>
      <c r="J16" s="327"/>
      <c r="K16" s="327"/>
      <c r="L16" s="301"/>
      <c r="M16" s="301"/>
      <c r="N16" s="301"/>
      <c r="O16" s="326"/>
      <c r="P16" s="328"/>
      <c r="Q16" s="327"/>
      <c r="R16" s="327"/>
      <c r="S16" s="327"/>
      <c r="T16" s="301"/>
      <c r="U16" s="301"/>
      <c r="V16" s="301"/>
      <c r="W16" s="326"/>
    </row>
    <row r="17" spans="1:23" ht="20.25" x14ac:dyDescent="0.25">
      <c r="A17" s="225">
        <v>599</v>
      </c>
      <c r="B17" s="276"/>
      <c r="C17" s="305"/>
      <c r="D17" s="302"/>
      <c r="E17" s="304"/>
      <c r="F17" s="321"/>
      <c r="G17" s="329"/>
      <c r="H17" s="321"/>
      <c r="I17" s="327"/>
      <c r="J17" s="327"/>
      <c r="K17" s="327"/>
      <c r="L17" s="301"/>
      <c r="M17" s="301"/>
      <c r="N17" s="301"/>
      <c r="O17" s="326"/>
      <c r="P17" s="328"/>
      <c r="Q17" s="327"/>
      <c r="R17" s="327"/>
      <c r="S17" s="327"/>
      <c r="T17" s="301"/>
      <c r="U17" s="301"/>
      <c r="V17" s="301"/>
      <c r="W17" s="326"/>
    </row>
    <row r="18" spans="1:23" ht="20.25" x14ac:dyDescent="0.25">
      <c r="A18" s="225">
        <v>599</v>
      </c>
      <c r="B18" s="276"/>
      <c r="C18" s="305"/>
      <c r="D18" s="302"/>
      <c r="E18" s="304"/>
      <c r="F18" s="321"/>
      <c r="G18" s="329"/>
      <c r="H18" s="321"/>
      <c r="I18" s="327"/>
      <c r="J18" s="327"/>
      <c r="K18" s="327"/>
      <c r="L18" s="301"/>
      <c r="M18" s="301"/>
      <c r="N18" s="301"/>
      <c r="O18" s="326"/>
      <c r="P18" s="328"/>
      <c r="Q18" s="327"/>
      <c r="R18" s="327"/>
      <c r="S18" s="327"/>
      <c r="T18" s="301"/>
      <c r="U18" s="301"/>
      <c r="V18" s="301"/>
      <c r="W18" s="326"/>
    </row>
    <row r="19" spans="1:23" ht="20.25" x14ac:dyDescent="0.25">
      <c r="A19" s="225">
        <v>599</v>
      </c>
      <c r="B19" s="276"/>
      <c r="C19" s="305"/>
      <c r="D19" s="302"/>
      <c r="E19" s="304"/>
      <c r="F19" s="321"/>
      <c r="G19" s="329"/>
      <c r="H19" s="321"/>
      <c r="I19" s="327"/>
      <c r="J19" s="327"/>
      <c r="K19" s="327"/>
      <c r="L19" s="301"/>
      <c r="M19" s="301"/>
      <c r="N19" s="301"/>
      <c r="O19" s="326"/>
      <c r="P19" s="328"/>
      <c r="Q19" s="327"/>
      <c r="R19" s="327"/>
      <c r="S19" s="327"/>
      <c r="T19" s="301"/>
      <c r="U19" s="301"/>
      <c r="V19" s="301"/>
      <c r="W19" s="326"/>
    </row>
    <row r="20" spans="1:23" ht="20.25" x14ac:dyDescent="0.25">
      <c r="A20" s="225">
        <v>599</v>
      </c>
      <c r="B20" s="276"/>
      <c r="C20" s="305"/>
      <c r="D20" s="302"/>
      <c r="E20" s="304"/>
      <c r="F20" s="321"/>
      <c r="G20" s="329"/>
      <c r="H20" s="321"/>
      <c r="I20" s="327"/>
      <c r="J20" s="327"/>
      <c r="K20" s="327"/>
      <c r="L20" s="301"/>
      <c r="M20" s="301"/>
      <c r="N20" s="301"/>
      <c r="O20" s="326"/>
      <c r="P20" s="328"/>
      <c r="Q20" s="327"/>
      <c r="R20" s="327"/>
      <c r="S20" s="327"/>
      <c r="T20" s="301"/>
      <c r="U20" s="301"/>
      <c r="V20" s="301"/>
      <c r="W20" s="326"/>
    </row>
    <row r="21" spans="1:23" ht="156" x14ac:dyDescent="0.25">
      <c r="B21" s="261" t="s">
        <v>327</v>
      </c>
      <c r="C21" s="325"/>
      <c r="D21" s="310"/>
      <c r="E21" s="310"/>
      <c r="F21" s="310"/>
      <c r="G21" s="308"/>
      <c r="H21" s="308"/>
      <c r="I21" s="323"/>
      <c r="J21" s="323"/>
      <c r="K21" s="323"/>
      <c r="L21" s="308"/>
      <c r="M21" s="308"/>
      <c r="N21" s="308"/>
      <c r="O21" s="322"/>
      <c r="P21" s="324"/>
      <c r="Q21" s="323"/>
      <c r="R21" s="323"/>
      <c r="S21" s="323"/>
      <c r="T21" s="308"/>
      <c r="U21" s="308"/>
      <c r="V21" s="308"/>
      <c r="W21" s="322"/>
    </row>
    <row r="22" spans="1:23" ht="20.25" x14ac:dyDescent="0.25">
      <c r="B22" s="276"/>
      <c r="C22" s="317"/>
      <c r="D22" s="302"/>
      <c r="E22" s="304"/>
      <c r="F22" s="321"/>
      <c r="G22" s="304"/>
      <c r="H22" s="304"/>
      <c r="I22" s="319"/>
      <c r="J22" s="319"/>
      <c r="K22" s="319"/>
      <c r="L22" s="302"/>
      <c r="M22" s="302"/>
      <c r="N22" s="302"/>
      <c r="O22" s="318"/>
      <c r="P22" s="320"/>
      <c r="Q22" s="319"/>
      <c r="R22" s="319"/>
      <c r="S22" s="319"/>
      <c r="T22" s="302"/>
      <c r="U22" s="302"/>
      <c r="V22" s="302"/>
      <c r="W22" s="318"/>
    </row>
    <row r="23" spans="1:23" ht="24" customHeight="1" x14ac:dyDescent="0.25">
      <c r="B23" s="276"/>
      <c r="C23" s="317"/>
      <c r="D23" s="302"/>
      <c r="E23" s="304"/>
      <c r="F23" s="321"/>
      <c r="G23" s="321"/>
      <c r="H23" s="304"/>
      <c r="I23" s="319"/>
      <c r="J23" s="319"/>
      <c r="K23" s="319"/>
      <c r="L23" s="302"/>
      <c r="M23" s="302"/>
      <c r="N23" s="302"/>
      <c r="O23" s="318"/>
      <c r="P23" s="320"/>
      <c r="Q23" s="319"/>
      <c r="R23" s="319"/>
      <c r="S23" s="319"/>
      <c r="T23" s="302"/>
      <c r="U23" s="302"/>
      <c r="V23" s="302"/>
      <c r="W23" s="318"/>
    </row>
    <row r="24" spans="1:23" ht="19.5" customHeight="1" x14ac:dyDescent="0.25">
      <c r="B24" s="276"/>
      <c r="C24" s="317"/>
      <c r="D24" s="302"/>
      <c r="E24" s="304"/>
      <c r="F24" s="304"/>
      <c r="G24" s="304"/>
      <c r="H24" s="304"/>
      <c r="I24" s="319"/>
      <c r="J24" s="319"/>
      <c r="K24" s="319"/>
      <c r="L24" s="302"/>
      <c r="M24" s="302"/>
      <c r="N24" s="302"/>
      <c r="O24" s="318"/>
      <c r="P24" s="320"/>
      <c r="Q24" s="319"/>
      <c r="R24" s="319"/>
      <c r="S24" s="319"/>
      <c r="T24" s="302"/>
      <c r="U24" s="302"/>
      <c r="V24" s="302"/>
      <c r="W24" s="318"/>
    </row>
    <row r="25" spans="1:23" ht="26.25" customHeight="1" x14ac:dyDescent="0.25">
      <c r="B25" s="276"/>
      <c r="C25" s="317"/>
      <c r="D25" s="302"/>
      <c r="E25" s="304"/>
      <c r="F25" s="304"/>
      <c r="G25" s="304"/>
      <c r="H25" s="316"/>
      <c r="I25" s="314"/>
      <c r="J25" s="314"/>
      <c r="K25" s="314"/>
      <c r="L25" s="313"/>
      <c r="M25" s="313"/>
      <c r="N25" s="313"/>
      <c r="O25" s="312"/>
      <c r="P25" s="315"/>
      <c r="Q25" s="314"/>
      <c r="R25" s="314"/>
      <c r="S25" s="314"/>
      <c r="T25" s="313"/>
      <c r="U25" s="313"/>
      <c r="V25" s="313"/>
      <c r="W25" s="312"/>
    </row>
    <row r="26" spans="1:23" ht="117" x14ac:dyDescent="0.25">
      <c r="B26" s="261" t="s">
        <v>326</v>
      </c>
      <c r="C26" s="311"/>
      <c r="D26" s="310"/>
      <c r="E26" s="308"/>
      <c r="F26" s="307"/>
      <c r="G26" s="307"/>
      <c r="H26" s="307"/>
      <c r="I26" s="308"/>
      <c r="J26" s="308"/>
      <c r="K26" s="308"/>
      <c r="L26" s="307"/>
      <c r="M26" s="307"/>
      <c r="N26" s="307"/>
      <c r="O26" s="306"/>
      <c r="P26" s="309"/>
      <c r="Q26" s="308"/>
      <c r="R26" s="308"/>
      <c r="S26" s="308"/>
      <c r="T26" s="307"/>
      <c r="U26" s="307"/>
      <c r="V26" s="307"/>
      <c r="W26" s="306"/>
    </row>
    <row r="27" spans="1:23" ht="20.25" x14ac:dyDescent="0.25">
      <c r="B27" s="299"/>
      <c r="C27" s="305"/>
      <c r="D27" s="302"/>
      <c r="E27" s="304"/>
      <c r="F27" s="301"/>
      <c r="G27" s="301"/>
      <c r="H27" s="301"/>
      <c r="I27" s="302"/>
      <c r="J27" s="302"/>
      <c r="K27" s="302"/>
      <c r="L27" s="301"/>
      <c r="M27" s="301"/>
      <c r="N27" s="301"/>
      <c r="O27" s="300"/>
      <c r="P27" s="303"/>
      <c r="Q27" s="302"/>
      <c r="R27" s="302"/>
      <c r="S27" s="302"/>
      <c r="T27" s="301"/>
      <c r="U27" s="301"/>
      <c r="V27" s="301"/>
      <c r="W27" s="300"/>
    </row>
    <row r="28" spans="1:23" ht="20.25" x14ac:dyDescent="0.25">
      <c r="B28" s="299"/>
      <c r="C28" s="298"/>
      <c r="D28" s="265"/>
      <c r="E28" s="274"/>
      <c r="F28" s="282"/>
      <c r="G28" s="282"/>
      <c r="H28" s="282"/>
      <c r="I28" s="265"/>
      <c r="J28" s="265"/>
      <c r="K28" s="265"/>
      <c r="L28" s="282"/>
      <c r="M28" s="282"/>
      <c r="N28" s="282"/>
      <c r="O28" s="296"/>
      <c r="P28" s="297"/>
      <c r="Q28" s="265"/>
      <c r="R28" s="265"/>
      <c r="S28" s="265"/>
      <c r="T28" s="282"/>
      <c r="U28" s="282"/>
      <c r="V28" s="282"/>
      <c r="W28" s="296"/>
    </row>
    <row r="29" spans="1:23" ht="117" x14ac:dyDescent="0.25">
      <c r="B29" s="261" t="s">
        <v>325</v>
      </c>
      <c r="C29" s="295"/>
      <c r="D29" s="294"/>
      <c r="E29" s="253"/>
      <c r="F29" s="291"/>
      <c r="G29" s="291"/>
      <c r="H29" s="253"/>
      <c r="I29" s="292"/>
      <c r="J29" s="292"/>
      <c r="K29" s="292"/>
      <c r="L29" s="291"/>
      <c r="M29" s="291"/>
      <c r="N29" s="291"/>
      <c r="O29" s="290"/>
      <c r="P29" s="293"/>
      <c r="Q29" s="292"/>
      <c r="R29" s="292"/>
      <c r="S29" s="292"/>
      <c r="T29" s="291"/>
      <c r="U29" s="291"/>
      <c r="V29" s="291"/>
      <c r="W29" s="290"/>
    </row>
    <row r="30" spans="1:23" s="262" customFormat="1" ht="21" customHeight="1" x14ac:dyDescent="0.25">
      <c r="B30" s="289"/>
      <c r="C30" s="288"/>
      <c r="D30" s="265"/>
      <c r="E30" s="274"/>
      <c r="F30" s="282"/>
      <c r="G30" s="282"/>
      <c r="H30" s="274"/>
      <c r="I30" s="283"/>
      <c r="J30" s="283"/>
      <c r="K30" s="283"/>
      <c r="L30" s="282"/>
      <c r="M30" s="282"/>
      <c r="N30" s="282"/>
      <c r="O30" s="281"/>
      <c r="P30" s="287"/>
      <c r="Q30" s="286"/>
      <c r="R30" s="286"/>
      <c r="S30" s="286"/>
      <c r="T30" s="285"/>
      <c r="U30" s="285"/>
      <c r="V30" s="285"/>
      <c r="W30" s="284"/>
    </row>
    <row r="31" spans="1:23" s="262" customFormat="1" ht="23.25" customHeight="1" x14ac:dyDescent="0.25">
      <c r="B31" s="272"/>
      <c r="C31" s="271"/>
      <c r="D31" s="270"/>
      <c r="E31" s="269"/>
      <c r="F31" s="269"/>
      <c r="G31" s="268"/>
      <c r="H31" s="268"/>
      <c r="I31" s="269"/>
      <c r="J31" s="269"/>
      <c r="K31" s="269"/>
      <c r="L31" s="268"/>
      <c r="M31" s="268"/>
      <c r="N31" s="268"/>
      <c r="O31" s="267"/>
      <c r="P31" s="266"/>
      <c r="Q31" s="283"/>
      <c r="R31" s="283"/>
      <c r="S31" s="283"/>
      <c r="T31" s="282"/>
      <c r="U31" s="282"/>
      <c r="V31" s="282"/>
      <c r="W31" s="281"/>
    </row>
    <row r="32" spans="1:23" ht="97.5" x14ac:dyDescent="0.25">
      <c r="B32" s="261" t="s">
        <v>324</v>
      </c>
      <c r="C32" s="280"/>
      <c r="D32" s="259"/>
      <c r="E32" s="258"/>
      <c r="F32" s="258"/>
      <c r="G32" s="279"/>
      <c r="H32" s="279"/>
      <c r="I32" s="259"/>
      <c r="J32" s="259"/>
      <c r="K32" s="259"/>
      <c r="L32" s="279"/>
      <c r="M32" s="279"/>
      <c r="N32" s="279"/>
      <c r="O32" s="278"/>
      <c r="P32" s="277"/>
      <c r="Q32" s="253"/>
      <c r="R32" s="253"/>
      <c r="S32" s="253"/>
      <c r="T32" s="252"/>
      <c r="U32" s="252"/>
      <c r="V32" s="252"/>
      <c r="W32" s="251"/>
    </row>
    <row r="33" spans="2:23" ht="24" customHeight="1" x14ac:dyDescent="0.25">
      <c r="B33" s="276"/>
      <c r="C33" s="275"/>
      <c r="D33" s="265"/>
      <c r="E33" s="274"/>
      <c r="F33" s="264"/>
      <c r="G33" s="264"/>
      <c r="H33" s="264"/>
      <c r="I33" s="265"/>
      <c r="J33" s="265"/>
      <c r="K33" s="265"/>
      <c r="L33" s="264"/>
      <c r="M33" s="264"/>
      <c r="N33" s="264"/>
      <c r="O33" s="263"/>
      <c r="P33" s="273"/>
      <c r="Q33" s="265"/>
      <c r="R33" s="265"/>
      <c r="S33" s="265"/>
      <c r="T33" s="264"/>
      <c r="U33" s="264"/>
      <c r="V33" s="264"/>
      <c r="W33" s="263"/>
    </row>
    <row r="34" spans="2:23" s="262" customFormat="1" ht="24.75" customHeight="1" x14ac:dyDescent="0.25">
      <c r="B34" s="272"/>
      <c r="C34" s="271"/>
      <c r="D34" s="270"/>
      <c r="E34" s="268"/>
      <c r="F34" s="269"/>
      <c r="G34" s="268"/>
      <c r="H34" s="268"/>
      <c r="I34" s="269"/>
      <c r="J34" s="269"/>
      <c r="K34" s="269"/>
      <c r="L34" s="268"/>
      <c r="M34" s="268"/>
      <c r="N34" s="268"/>
      <c r="O34" s="267"/>
      <c r="P34" s="266"/>
      <c r="Q34" s="265"/>
      <c r="R34" s="265"/>
      <c r="S34" s="265"/>
      <c r="T34" s="264"/>
      <c r="U34" s="264"/>
      <c r="V34" s="264"/>
      <c r="W34" s="263"/>
    </row>
    <row r="35" spans="2:23" s="250" customFormat="1" ht="156" x14ac:dyDescent="0.25">
      <c r="B35" s="261" t="s">
        <v>323</v>
      </c>
      <c r="C35" s="260"/>
      <c r="D35" s="259"/>
      <c r="E35" s="256"/>
      <c r="F35" s="258"/>
      <c r="G35" s="256"/>
      <c r="H35" s="256"/>
      <c r="I35" s="257"/>
      <c r="J35" s="257"/>
      <c r="K35" s="257"/>
      <c r="L35" s="256"/>
      <c r="M35" s="256"/>
      <c r="N35" s="256"/>
      <c r="O35" s="255"/>
      <c r="P35" s="254"/>
      <c r="Q35" s="253"/>
      <c r="R35" s="253"/>
      <c r="S35" s="253"/>
      <c r="T35" s="252"/>
      <c r="U35" s="252"/>
      <c r="V35" s="252"/>
      <c r="W35" s="251"/>
    </row>
    <row r="36" spans="2:23" ht="32.25" customHeight="1" thickBot="1" x14ac:dyDescent="0.3">
      <c r="B36" s="249"/>
      <c r="C36" s="248"/>
      <c r="D36" s="247"/>
      <c r="E36" s="243"/>
      <c r="F36" s="246"/>
      <c r="G36" s="243"/>
      <c r="H36" s="243"/>
      <c r="I36" s="244"/>
      <c r="J36" s="244"/>
      <c r="K36" s="244"/>
      <c r="L36" s="243"/>
      <c r="M36" s="243"/>
      <c r="N36" s="243"/>
      <c r="O36" s="242"/>
      <c r="P36" s="245"/>
      <c r="Q36" s="244"/>
      <c r="R36" s="244"/>
      <c r="S36" s="244"/>
      <c r="T36" s="243"/>
      <c r="U36" s="243"/>
      <c r="V36" s="243"/>
      <c r="W36" s="242"/>
    </row>
    <row r="37" spans="2:23" s="237" customFormat="1" ht="29.25" customHeight="1" x14ac:dyDescent="0.25">
      <c r="B37" s="241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0"/>
      <c r="R37" s="240"/>
      <c r="S37" s="240"/>
      <c r="T37" s="239"/>
      <c r="U37" s="239"/>
      <c r="V37" s="239"/>
      <c r="W37" s="238"/>
    </row>
    <row r="38" spans="2:23" ht="15.75" x14ac:dyDescent="0.25">
      <c r="B38" s="236"/>
      <c r="C38" s="235"/>
    </row>
    <row r="39" spans="2:23" ht="18.75" x14ac:dyDescent="0.3">
      <c r="B39" s="234"/>
      <c r="C39" s="231" t="s">
        <v>19</v>
      </c>
      <c r="D39" s="232"/>
      <c r="E39" s="230"/>
      <c r="F39" s="230"/>
      <c r="G39" s="230"/>
      <c r="H39" s="230"/>
      <c r="I39" s="229"/>
      <c r="J39" s="229"/>
    </row>
    <row r="40" spans="2:23" ht="18.75" x14ac:dyDescent="0.3">
      <c r="B40" s="231" t="s">
        <v>18</v>
      </c>
      <c r="C40" s="233" t="s">
        <v>21</v>
      </c>
      <c r="D40" s="232"/>
      <c r="E40" s="230"/>
      <c r="F40" s="230"/>
      <c r="G40" s="230"/>
      <c r="H40" s="230"/>
      <c r="I40" s="229"/>
      <c r="J40" s="229"/>
      <c r="Q40" s="229"/>
      <c r="R40" s="229"/>
    </row>
    <row r="41" spans="2:23" ht="18.75" x14ac:dyDescent="0.3">
      <c r="B41" s="231" t="s">
        <v>20</v>
      </c>
      <c r="C41" s="231"/>
      <c r="D41" s="232"/>
      <c r="E41" s="230"/>
      <c r="F41" s="230"/>
      <c r="G41" s="230"/>
      <c r="H41" s="230"/>
      <c r="I41" s="229"/>
      <c r="J41" s="229"/>
      <c r="Q41" s="229"/>
      <c r="R41" s="229"/>
    </row>
    <row r="42" spans="2:23" ht="18.75" x14ac:dyDescent="0.3">
      <c r="B42" s="233" t="s">
        <v>22</v>
      </c>
      <c r="C42" s="231" t="s">
        <v>24</v>
      </c>
      <c r="D42" s="232"/>
      <c r="E42" s="230"/>
      <c r="F42" s="230"/>
      <c r="G42" s="230"/>
      <c r="H42" s="230"/>
      <c r="I42" s="229"/>
      <c r="J42" s="229"/>
      <c r="Q42" s="229"/>
      <c r="R42" s="229"/>
    </row>
    <row r="43" spans="2:23" ht="18.75" x14ac:dyDescent="0.3">
      <c r="B43" s="231" t="s">
        <v>23</v>
      </c>
      <c r="C43" s="230"/>
      <c r="D43" s="230"/>
      <c r="E43" s="230"/>
      <c r="F43" s="230"/>
      <c r="G43" s="230"/>
      <c r="H43" s="230"/>
      <c r="I43" s="229"/>
      <c r="J43" s="229"/>
      <c r="Q43" s="229"/>
      <c r="R43" s="229"/>
    </row>
    <row r="44" spans="2:23" ht="18.75" x14ac:dyDescent="0.3">
      <c r="B44" s="230"/>
      <c r="Q44" s="229"/>
      <c r="R44" s="229"/>
    </row>
  </sheetData>
  <mergeCells count="20">
    <mergeCell ref="D5:D7"/>
    <mergeCell ref="E5:H5"/>
    <mergeCell ref="I5:O5"/>
    <mergeCell ref="I6:I7"/>
    <mergeCell ref="V6:V7"/>
    <mergeCell ref="B4:B7"/>
    <mergeCell ref="Q4:W4"/>
    <mergeCell ref="W6:W7"/>
    <mergeCell ref="B2:W2"/>
    <mergeCell ref="J6:L6"/>
    <mergeCell ref="M6:M7"/>
    <mergeCell ref="N6:O6"/>
    <mergeCell ref="Q5:T5"/>
    <mergeCell ref="Q6:Q7"/>
    <mergeCell ref="R6:T6"/>
    <mergeCell ref="U5:U7"/>
    <mergeCell ref="V5:W5"/>
    <mergeCell ref="P5:P7"/>
    <mergeCell ref="C4:O4"/>
    <mergeCell ref="C5:C7"/>
  </mergeCells>
  <pageMargins left="0.15748031496062992" right="0.15748031496062992" top="0.15748031496062992" bottom="0.19685039370078741" header="0.15748031496062992" footer="0.31496062992125984"/>
  <pageSetup paperSize="9" scale="44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opLeftCell="B1" zoomScale="60" zoomScaleNormal="60" workbookViewId="0">
      <pane xSplit="1" ySplit="7" topLeftCell="C14" activePane="bottomRight" state="frozen"/>
      <selection activeCell="A5" sqref="A5:G5"/>
      <selection pane="topRight" activeCell="A5" sqref="A5:G5"/>
      <selection pane="bottomLeft" activeCell="A5" sqref="A5:G5"/>
      <selection pane="bottomRight" activeCell="A5" sqref="A4:J7"/>
    </sheetView>
  </sheetViews>
  <sheetFormatPr defaultRowHeight="15" x14ac:dyDescent="0.25"/>
  <cols>
    <col min="1" max="1" width="0" style="225" hidden="1" customWidth="1"/>
    <col min="2" max="2" width="43.85546875" style="228" customWidth="1"/>
    <col min="3" max="3" width="17.42578125" style="228" customWidth="1"/>
    <col min="4" max="4" width="15.85546875" style="227" customWidth="1"/>
    <col min="5" max="5" width="15.140625" style="227" customWidth="1"/>
    <col min="6" max="6" width="17.140625" style="227" customWidth="1"/>
    <col min="7" max="7" width="13.7109375" style="227" customWidth="1"/>
    <col min="8" max="8" width="17" style="227" customWidth="1"/>
    <col min="9" max="9" width="15.7109375" style="227" customWidth="1"/>
    <col min="10" max="10" width="15.85546875" style="226" customWidth="1"/>
    <col min="11" max="11" width="17.42578125" style="228" customWidth="1"/>
    <col min="12" max="12" width="14.7109375" style="227" customWidth="1"/>
    <col min="13" max="13" width="16.28515625" style="227" customWidth="1"/>
    <col min="14" max="14" width="14.85546875" style="227" customWidth="1"/>
    <col min="15" max="15" width="12.28515625" style="227" customWidth="1"/>
    <col min="16" max="16" width="18" style="227" customWidth="1"/>
    <col min="17" max="17" width="16.5703125" style="227" customWidth="1"/>
    <col min="18" max="18" width="18.42578125" style="226" customWidth="1"/>
    <col min="19" max="16384" width="9.140625" style="225"/>
  </cols>
  <sheetData>
    <row r="1" spans="1:18" ht="25.5" customHeight="1" x14ac:dyDescent="0.35">
      <c r="G1" s="354"/>
      <c r="O1" s="354" t="s">
        <v>364</v>
      </c>
    </row>
    <row r="2" spans="1:18" ht="65.25" customHeight="1" x14ac:dyDescent="0.25">
      <c r="B2" s="609" t="s">
        <v>349</v>
      </c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609"/>
      <c r="O2" s="609"/>
      <c r="P2" s="609"/>
      <c r="Q2" s="609"/>
      <c r="R2" s="609"/>
    </row>
    <row r="3" spans="1:18" ht="30.75" thickBot="1" x14ac:dyDescent="0.3">
      <c r="B3" s="353"/>
      <c r="C3" s="353"/>
      <c r="D3" s="353"/>
      <c r="E3" s="353"/>
      <c r="F3" s="353"/>
      <c r="G3" s="353"/>
      <c r="H3" s="353"/>
      <c r="I3" s="353"/>
      <c r="J3" s="352"/>
      <c r="K3" s="353"/>
      <c r="L3" s="353"/>
      <c r="M3" s="353"/>
      <c r="N3" s="353"/>
      <c r="O3" s="353"/>
      <c r="P3" s="353"/>
      <c r="Q3" s="353"/>
      <c r="R3" s="352" t="s">
        <v>348</v>
      </c>
    </row>
    <row r="4" spans="1:18" s="350" customFormat="1" ht="39" customHeight="1" thickBot="1" x14ac:dyDescent="0.45">
      <c r="B4" s="602" t="s">
        <v>354</v>
      </c>
      <c r="C4" s="641" t="s">
        <v>109</v>
      </c>
      <c r="D4" s="605"/>
      <c r="E4" s="605"/>
      <c r="F4" s="605"/>
      <c r="G4" s="605"/>
      <c r="H4" s="605"/>
      <c r="I4" s="605"/>
      <c r="J4" s="605"/>
      <c r="K4" s="641" t="s">
        <v>134</v>
      </c>
      <c r="L4" s="605"/>
      <c r="M4" s="605"/>
      <c r="N4" s="605"/>
      <c r="O4" s="605"/>
      <c r="P4" s="605"/>
      <c r="Q4" s="605"/>
      <c r="R4" s="606"/>
    </row>
    <row r="5" spans="1:18" ht="31.5" customHeight="1" x14ac:dyDescent="0.25">
      <c r="B5" s="603"/>
      <c r="C5" s="623" t="s">
        <v>353</v>
      </c>
      <c r="D5" s="636" t="s">
        <v>341</v>
      </c>
      <c r="E5" s="637"/>
      <c r="F5" s="637"/>
      <c r="G5" s="638"/>
      <c r="H5" s="619" t="s">
        <v>340</v>
      </c>
      <c r="I5" s="620" t="s">
        <v>28</v>
      </c>
      <c r="J5" s="633"/>
      <c r="K5" s="642" t="s">
        <v>352</v>
      </c>
      <c r="L5" s="636" t="s">
        <v>341</v>
      </c>
      <c r="M5" s="637"/>
      <c r="N5" s="637"/>
      <c r="O5" s="638"/>
      <c r="P5" s="619" t="s">
        <v>340</v>
      </c>
      <c r="Q5" s="620" t="s">
        <v>28</v>
      </c>
      <c r="R5" s="621"/>
    </row>
    <row r="6" spans="1:18" ht="31.5" customHeight="1" x14ac:dyDescent="0.25">
      <c r="B6" s="603"/>
      <c r="C6" s="623"/>
      <c r="D6" s="613" t="s">
        <v>339</v>
      </c>
      <c r="E6" s="632" t="s">
        <v>28</v>
      </c>
      <c r="F6" s="611"/>
      <c r="G6" s="612"/>
      <c r="H6" s="614"/>
      <c r="I6" s="600"/>
      <c r="J6" s="639"/>
      <c r="K6" s="642"/>
      <c r="L6" s="613" t="s">
        <v>339</v>
      </c>
      <c r="M6" s="632" t="s">
        <v>28</v>
      </c>
      <c r="N6" s="611"/>
      <c r="O6" s="612"/>
      <c r="P6" s="614"/>
      <c r="Q6" s="600"/>
      <c r="R6" s="607"/>
    </row>
    <row r="7" spans="1:18" ht="114" customHeight="1" thickBot="1" x14ac:dyDescent="0.3">
      <c r="B7" s="604"/>
      <c r="C7" s="623"/>
      <c r="D7" s="614"/>
      <c r="E7" s="342" t="s">
        <v>334</v>
      </c>
      <c r="F7" s="342" t="s">
        <v>333</v>
      </c>
      <c r="G7" s="341" t="s">
        <v>332</v>
      </c>
      <c r="H7" s="601"/>
      <c r="I7" s="601"/>
      <c r="J7" s="640"/>
      <c r="K7" s="642"/>
      <c r="L7" s="614"/>
      <c r="M7" s="342" t="s">
        <v>334</v>
      </c>
      <c r="N7" s="342" t="s">
        <v>333</v>
      </c>
      <c r="O7" s="341" t="s">
        <v>332</v>
      </c>
      <c r="P7" s="601"/>
      <c r="Q7" s="601"/>
      <c r="R7" s="608"/>
    </row>
    <row r="8" spans="1:18" ht="27" x14ac:dyDescent="0.25">
      <c r="B8" s="340" t="s">
        <v>351</v>
      </c>
      <c r="C8" s="339"/>
      <c r="D8" s="337"/>
      <c r="E8" s="337"/>
      <c r="F8" s="337"/>
      <c r="G8" s="337"/>
      <c r="H8" s="337"/>
      <c r="I8" s="337"/>
      <c r="J8" s="338"/>
      <c r="K8" s="378"/>
      <c r="L8" s="337"/>
      <c r="M8" s="337"/>
      <c r="N8" s="337"/>
      <c r="O8" s="337"/>
      <c r="P8" s="337"/>
      <c r="Q8" s="337"/>
      <c r="R8" s="336"/>
    </row>
    <row r="9" spans="1:18" ht="97.5" customHeight="1" x14ac:dyDescent="0.25">
      <c r="B9" s="261" t="s">
        <v>330</v>
      </c>
      <c r="C9" s="361"/>
      <c r="D9" s="253"/>
      <c r="E9" s="253"/>
      <c r="F9" s="253"/>
      <c r="G9" s="252"/>
      <c r="H9" s="252"/>
      <c r="I9" s="252"/>
      <c r="J9" s="334"/>
      <c r="K9" s="360"/>
      <c r="L9" s="253"/>
      <c r="M9" s="253"/>
      <c r="N9" s="253"/>
      <c r="O9" s="252"/>
      <c r="P9" s="252"/>
      <c r="Q9" s="252"/>
      <c r="R9" s="251"/>
    </row>
    <row r="10" spans="1:18" ht="20.25" x14ac:dyDescent="0.25">
      <c r="A10" s="225">
        <v>597</v>
      </c>
      <c r="B10" s="276"/>
      <c r="C10" s="369"/>
      <c r="D10" s="265"/>
      <c r="E10" s="265"/>
      <c r="F10" s="265"/>
      <c r="G10" s="264"/>
      <c r="H10" s="264"/>
      <c r="I10" s="264"/>
      <c r="J10" s="273"/>
      <c r="K10" s="368"/>
      <c r="L10" s="265"/>
      <c r="M10" s="265"/>
      <c r="N10" s="265"/>
      <c r="O10" s="264"/>
      <c r="P10" s="264"/>
      <c r="Q10" s="264"/>
      <c r="R10" s="263"/>
    </row>
    <row r="11" spans="1:18" ht="28.5" customHeight="1" x14ac:dyDescent="0.25">
      <c r="A11" s="225">
        <v>597</v>
      </c>
      <c r="B11" s="276"/>
      <c r="C11" s="377"/>
      <c r="D11" s="302"/>
      <c r="E11" s="302"/>
      <c r="F11" s="302"/>
      <c r="G11" s="321"/>
      <c r="H11" s="321"/>
      <c r="I11" s="321"/>
      <c r="J11" s="328"/>
      <c r="K11" s="376"/>
      <c r="L11" s="302"/>
      <c r="M11" s="302"/>
      <c r="N11" s="302"/>
      <c r="O11" s="321"/>
      <c r="P11" s="321"/>
      <c r="Q11" s="321"/>
      <c r="R11" s="326"/>
    </row>
    <row r="12" spans="1:18" ht="105.75" customHeight="1" x14ac:dyDescent="0.25">
      <c r="B12" s="261" t="s">
        <v>329</v>
      </c>
      <c r="C12" s="371"/>
      <c r="D12" s="308"/>
      <c r="E12" s="308"/>
      <c r="F12" s="308"/>
      <c r="G12" s="332"/>
      <c r="H12" s="332"/>
      <c r="I12" s="332"/>
      <c r="J12" s="331"/>
      <c r="K12" s="370"/>
      <c r="L12" s="308"/>
      <c r="M12" s="308"/>
      <c r="N12" s="308"/>
      <c r="O12" s="332"/>
      <c r="P12" s="332"/>
      <c r="Q12" s="332"/>
      <c r="R12" s="330"/>
    </row>
    <row r="13" spans="1:18" ht="30.75" customHeight="1" x14ac:dyDescent="0.25">
      <c r="A13" s="225">
        <v>598</v>
      </c>
      <c r="B13" s="276"/>
      <c r="C13" s="359"/>
      <c r="D13" s="302"/>
      <c r="E13" s="302"/>
      <c r="F13" s="302"/>
      <c r="G13" s="329"/>
      <c r="H13" s="329"/>
      <c r="I13" s="329"/>
      <c r="J13" s="328"/>
      <c r="K13" s="357"/>
      <c r="L13" s="302"/>
      <c r="M13" s="302"/>
      <c r="N13" s="302"/>
      <c r="O13" s="329"/>
      <c r="P13" s="329"/>
      <c r="Q13" s="329"/>
      <c r="R13" s="326"/>
    </row>
    <row r="14" spans="1:18" ht="24" customHeight="1" x14ac:dyDescent="0.25">
      <c r="B14" s="276"/>
      <c r="C14" s="359"/>
      <c r="D14" s="302"/>
      <c r="E14" s="302"/>
      <c r="F14" s="302"/>
      <c r="G14" s="329"/>
      <c r="H14" s="329"/>
      <c r="I14" s="329"/>
      <c r="J14" s="328"/>
      <c r="K14" s="357"/>
      <c r="L14" s="302"/>
      <c r="M14" s="302"/>
      <c r="N14" s="302"/>
      <c r="O14" s="329"/>
      <c r="P14" s="329"/>
      <c r="Q14" s="329"/>
      <c r="R14" s="326"/>
    </row>
    <row r="15" spans="1:18" ht="117" x14ac:dyDescent="0.25">
      <c r="B15" s="261" t="s">
        <v>328</v>
      </c>
      <c r="C15" s="371"/>
      <c r="D15" s="308"/>
      <c r="E15" s="308"/>
      <c r="F15" s="308"/>
      <c r="G15" s="307"/>
      <c r="H15" s="307"/>
      <c r="I15" s="307"/>
      <c r="J15" s="331"/>
      <c r="K15" s="370"/>
      <c r="L15" s="308"/>
      <c r="M15" s="308"/>
      <c r="N15" s="308"/>
      <c r="O15" s="307"/>
      <c r="P15" s="307"/>
      <c r="Q15" s="307"/>
      <c r="R15" s="330"/>
    </row>
    <row r="16" spans="1:18" ht="20.25" x14ac:dyDescent="0.25">
      <c r="A16" s="225">
        <v>599</v>
      </c>
      <c r="B16" s="276"/>
      <c r="C16" s="359"/>
      <c r="D16" s="327"/>
      <c r="E16" s="327"/>
      <c r="F16" s="327"/>
      <c r="G16" s="301"/>
      <c r="H16" s="301"/>
      <c r="I16" s="301"/>
      <c r="J16" s="328"/>
      <c r="K16" s="357"/>
      <c r="L16" s="327"/>
      <c r="M16" s="327"/>
      <c r="N16" s="327"/>
      <c r="O16" s="301"/>
      <c r="P16" s="301"/>
      <c r="Q16" s="301"/>
      <c r="R16" s="326"/>
    </row>
    <row r="17" spans="1:18" ht="20.25" x14ac:dyDescent="0.25">
      <c r="A17" s="225">
        <v>599</v>
      </c>
      <c r="B17" s="276"/>
      <c r="C17" s="359"/>
      <c r="D17" s="327"/>
      <c r="E17" s="327"/>
      <c r="F17" s="327"/>
      <c r="G17" s="301"/>
      <c r="H17" s="301"/>
      <c r="I17" s="301"/>
      <c r="J17" s="328"/>
      <c r="K17" s="357"/>
      <c r="L17" s="327"/>
      <c r="M17" s="327"/>
      <c r="N17" s="327"/>
      <c r="O17" s="301"/>
      <c r="P17" s="301"/>
      <c r="Q17" s="301"/>
      <c r="R17" s="326"/>
    </row>
    <row r="18" spans="1:18" ht="20.25" x14ac:dyDescent="0.25">
      <c r="A18" s="225">
        <v>599</v>
      </c>
      <c r="B18" s="276"/>
      <c r="C18" s="359"/>
      <c r="D18" s="327"/>
      <c r="E18" s="327"/>
      <c r="F18" s="327"/>
      <c r="G18" s="301"/>
      <c r="H18" s="301"/>
      <c r="I18" s="301"/>
      <c r="J18" s="328"/>
      <c r="K18" s="357"/>
      <c r="L18" s="327"/>
      <c r="M18" s="327"/>
      <c r="N18" s="327"/>
      <c r="O18" s="301"/>
      <c r="P18" s="301"/>
      <c r="Q18" s="301"/>
      <c r="R18" s="326"/>
    </row>
    <row r="19" spans="1:18" ht="20.25" x14ac:dyDescent="0.25">
      <c r="A19" s="225">
        <v>599</v>
      </c>
      <c r="B19" s="276"/>
      <c r="C19" s="359"/>
      <c r="D19" s="327"/>
      <c r="E19" s="327"/>
      <c r="F19" s="327"/>
      <c r="G19" s="301"/>
      <c r="H19" s="301"/>
      <c r="I19" s="301"/>
      <c r="J19" s="328"/>
      <c r="K19" s="357"/>
      <c r="L19" s="327"/>
      <c r="M19" s="327"/>
      <c r="N19" s="327"/>
      <c r="O19" s="301"/>
      <c r="P19" s="301"/>
      <c r="Q19" s="301"/>
      <c r="R19" s="326"/>
    </row>
    <row r="20" spans="1:18" ht="20.25" x14ac:dyDescent="0.25">
      <c r="A20" s="225">
        <v>599</v>
      </c>
      <c r="B20" s="276"/>
      <c r="C20" s="359"/>
      <c r="D20" s="327"/>
      <c r="E20" s="327"/>
      <c r="F20" s="327"/>
      <c r="G20" s="301"/>
      <c r="H20" s="301"/>
      <c r="I20" s="301"/>
      <c r="J20" s="328"/>
      <c r="K20" s="357"/>
      <c r="L20" s="327"/>
      <c r="M20" s="327"/>
      <c r="N20" s="327"/>
      <c r="O20" s="301"/>
      <c r="P20" s="301"/>
      <c r="Q20" s="301"/>
      <c r="R20" s="326"/>
    </row>
    <row r="21" spans="1:18" ht="156" x14ac:dyDescent="0.25">
      <c r="B21" s="261" t="s">
        <v>327</v>
      </c>
      <c r="C21" s="375"/>
      <c r="D21" s="323"/>
      <c r="E21" s="323"/>
      <c r="F21" s="323"/>
      <c r="G21" s="308"/>
      <c r="H21" s="308"/>
      <c r="I21" s="308"/>
      <c r="J21" s="324"/>
      <c r="K21" s="374"/>
      <c r="L21" s="323"/>
      <c r="M21" s="323"/>
      <c r="N21" s="323"/>
      <c r="O21" s="308"/>
      <c r="P21" s="308"/>
      <c r="Q21" s="308"/>
      <c r="R21" s="322"/>
    </row>
    <row r="22" spans="1:18" ht="20.25" x14ac:dyDescent="0.25">
      <c r="B22" s="276"/>
      <c r="C22" s="373"/>
      <c r="D22" s="319"/>
      <c r="E22" s="319"/>
      <c r="F22" s="319"/>
      <c r="G22" s="302"/>
      <c r="H22" s="302"/>
      <c r="I22" s="302"/>
      <c r="J22" s="320"/>
      <c r="K22" s="372"/>
      <c r="L22" s="319"/>
      <c r="M22" s="319"/>
      <c r="N22" s="319"/>
      <c r="O22" s="302"/>
      <c r="P22" s="302"/>
      <c r="Q22" s="302"/>
      <c r="R22" s="318"/>
    </row>
    <row r="23" spans="1:18" ht="24" customHeight="1" x14ac:dyDescent="0.25">
      <c r="B23" s="276"/>
      <c r="C23" s="373"/>
      <c r="D23" s="319"/>
      <c r="E23" s="319"/>
      <c r="F23" s="319"/>
      <c r="G23" s="302"/>
      <c r="H23" s="302"/>
      <c r="I23" s="302"/>
      <c r="J23" s="320"/>
      <c r="K23" s="372"/>
      <c r="L23" s="319"/>
      <c r="M23" s="319"/>
      <c r="N23" s="319"/>
      <c r="O23" s="302"/>
      <c r="P23" s="302"/>
      <c r="Q23" s="302"/>
      <c r="R23" s="318"/>
    </row>
    <row r="24" spans="1:18" ht="19.5" customHeight="1" x14ac:dyDescent="0.25">
      <c r="B24" s="276"/>
      <c r="C24" s="373"/>
      <c r="D24" s="319"/>
      <c r="E24" s="319"/>
      <c r="F24" s="319"/>
      <c r="G24" s="302"/>
      <c r="H24" s="302"/>
      <c r="I24" s="302"/>
      <c r="J24" s="320"/>
      <c r="K24" s="372"/>
      <c r="L24" s="319"/>
      <c r="M24" s="319"/>
      <c r="N24" s="319"/>
      <c r="O24" s="302"/>
      <c r="P24" s="302"/>
      <c r="Q24" s="302"/>
      <c r="R24" s="318"/>
    </row>
    <row r="25" spans="1:18" ht="26.25" customHeight="1" x14ac:dyDescent="0.25">
      <c r="B25" s="276"/>
      <c r="C25" s="373"/>
      <c r="D25" s="314"/>
      <c r="E25" s="314"/>
      <c r="F25" s="314"/>
      <c r="G25" s="313"/>
      <c r="H25" s="313"/>
      <c r="I25" s="313"/>
      <c r="J25" s="315"/>
      <c r="K25" s="372"/>
      <c r="L25" s="314"/>
      <c r="M25" s="314"/>
      <c r="N25" s="314"/>
      <c r="O25" s="313"/>
      <c r="P25" s="313"/>
      <c r="Q25" s="313"/>
      <c r="R25" s="312"/>
    </row>
    <row r="26" spans="1:18" ht="117" x14ac:dyDescent="0.25">
      <c r="B26" s="261" t="s">
        <v>326</v>
      </c>
      <c r="C26" s="371"/>
      <c r="D26" s="308"/>
      <c r="E26" s="308"/>
      <c r="F26" s="308"/>
      <c r="G26" s="307"/>
      <c r="H26" s="307"/>
      <c r="I26" s="307"/>
      <c r="J26" s="309"/>
      <c r="K26" s="370"/>
      <c r="L26" s="308"/>
      <c r="M26" s="308"/>
      <c r="N26" s="308"/>
      <c r="O26" s="307"/>
      <c r="P26" s="307"/>
      <c r="Q26" s="307"/>
      <c r="R26" s="306"/>
    </row>
    <row r="27" spans="1:18" ht="20.25" x14ac:dyDescent="0.25">
      <c r="B27" s="299"/>
      <c r="C27" s="359"/>
      <c r="D27" s="302"/>
      <c r="E27" s="302"/>
      <c r="F27" s="302"/>
      <c r="G27" s="301"/>
      <c r="H27" s="301"/>
      <c r="I27" s="301"/>
      <c r="J27" s="303"/>
      <c r="K27" s="357"/>
      <c r="L27" s="302"/>
      <c r="M27" s="302"/>
      <c r="N27" s="302"/>
      <c r="O27" s="301"/>
      <c r="P27" s="301"/>
      <c r="Q27" s="301"/>
      <c r="R27" s="300"/>
    </row>
    <row r="28" spans="1:18" ht="20.25" x14ac:dyDescent="0.25">
      <c r="B28" s="299"/>
      <c r="C28" s="369"/>
      <c r="D28" s="265"/>
      <c r="E28" s="265"/>
      <c r="F28" s="265"/>
      <c r="G28" s="282"/>
      <c r="H28" s="282"/>
      <c r="I28" s="282"/>
      <c r="J28" s="297"/>
      <c r="K28" s="368"/>
      <c r="L28" s="265"/>
      <c r="M28" s="265"/>
      <c r="N28" s="265"/>
      <c r="O28" s="282"/>
      <c r="P28" s="282"/>
      <c r="Q28" s="282"/>
      <c r="R28" s="296"/>
    </row>
    <row r="29" spans="1:18" ht="117" x14ac:dyDescent="0.25">
      <c r="B29" s="261" t="s">
        <v>325</v>
      </c>
      <c r="C29" s="367"/>
      <c r="D29" s="292"/>
      <c r="E29" s="292"/>
      <c r="F29" s="292"/>
      <c r="G29" s="291"/>
      <c r="H29" s="291"/>
      <c r="I29" s="291"/>
      <c r="J29" s="293"/>
      <c r="K29" s="366"/>
      <c r="L29" s="292"/>
      <c r="M29" s="292"/>
      <c r="N29" s="292"/>
      <c r="O29" s="291"/>
      <c r="P29" s="291"/>
      <c r="Q29" s="291"/>
      <c r="R29" s="290"/>
    </row>
    <row r="30" spans="1:18" ht="20.25" x14ac:dyDescent="0.25">
      <c r="B30" s="261"/>
      <c r="C30" s="367"/>
      <c r="D30" s="292"/>
      <c r="E30" s="292"/>
      <c r="F30" s="292"/>
      <c r="G30" s="291"/>
      <c r="H30" s="291"/>
      <c r="I30" s="291"/>
      <c r="J30" s="293"/>
      <c r="K30" s="366"/>
      <c r="L30" s="292"/>
      <c r="M30" s="292"/>
      <c r="N30" s="292"/>
      <c r="O30" s="291"/>
      <c r="P30" s="291"/>
      <c r="Q30" s="291"/>
      <c r="R30" s="290"/>
    </row>
    <row r="31" spans="1:18" ht="23.25" customHeight="1" x14ac:dyDescent="0.25">
      <c r="B31" s="276"/>
      <c r="C31" s="365"/>
      <c r="D31" s="283"/>
      <c r="E31" s="283"/>
      <c r="F31" s="283"/>
      <c r="G31" s="282"/>
      <c r="H31" s="282"/>
      <c r="I31" s="282"/>
      <c r="J31" s="287"/>
      <c r="K31" s="364"/>
      <c r="L31" s="283"/>
      <c r="M31" s="283"/>
      <c r="N31" s="283"/>
      <c r="O31" s="282"/>
      <c r="P31" s="282"/>
      <c r="Q31" s="282"/>
      <c r="R31" s="281"/>
    </row>
    <row r="32" spans="1:18" ht="97.5" x14ac:dyDescent="0.25">
      <c r="B32" s="261" t="s">
        <v>324</v>
      </c>
      <c r="C32" s="361"/>
      <c r="D32" s="253"/>
      <c r="E32" s="253"/>
      <c r="F32" s="253"/>
      <c r="G32" s="252"/>
      <c r="H32" s="252"/>
      <c r="I32" s="252"/>
      <c r="J32" s="334"/>
      <c r="K32" s="360"/>
      <c r="L32" s="253"/>
      <c r="M32" s="253"/>
      <c r="N32" s="253"/>
      <c r="O32" s="252"/>
      <c r="P32" s="252"/>
      <c r="Q32" s="252"/>
      <c r="R32" s="251"/>
    </row>
    <row r="33" spans="2:18" ht="24" customHeight="1" x14ac:dyDescent="0.25">
      <c r="B33" s="276"/>
      <c r="C33" s="363"/>
      <c r="D33" s="265"/>
      <c r="E33" s="265"/>
      <c r="F33" s="265"/>
      <c r="G33" s="264"/>
      <c r="H33" s="264"/>
      <c r="I33" s="264"/>
      <c r="J33" s="273"/>
      <c r="K33" s="362"/>
      <c r="L33" s="265"/>
      <c r="M33" s="265"/>
      <c r="N33" s="265"/>
      <c r="O33" s="264"/>
      <c r="P33" s="264"/>
      <c r="Q33" s="264"/>
      <c r="R33" s="263"/>
    </row>
    <row r="34" spans="2:18" ht="24.75" customHeight="1" x14ac:dyDescent="0.25">
      <c r="B34" s="276"/>
      <c r="C34" s="363"/>
      <c r="D34" s="265"/>
      <c r="E34" s="265"/>
      <c r="F34" s="265"/>
      <c r="G34" s="264"/>
      <c r="H34" s="264"/>
      <c r="I34" s="264"/>
      <c r="J34" s="273"/>
      <c r="K34" s="362"/>
      <c r="L34" s="265"/>
      <c r="M34" s="265"/>
      <c r="N34" s="265"/>
      <c r="O34" s="264"/>
      <c r="P34" s="264"/>
      <c r="Q34" s="264"/>
      <c r="R34" s="263"/>
    </row>
    <row r="35" spans="2:18" ht="156" x14ac:dyDescent="0.25">
      <c r="B35" s="261" t="s">
        <v>323</v>
      </c>
      <c r="C35" s="361"/>
      <c r="D35" s="253"/>
      <c r="E35" s="253"/>
      <c r="F35" s="253"/>
      <c r="G35" s="252"/>
      <c r="H35" s="252"/>
      <c r="I35" s="252"/>
      <c r="J35" s="334"/>
      <c r="K35" s="360"/>
      <c r="L35" s="253"/>
      <c r="M35" s="253"/>
      <c r="N35" s="253"/>
      <c r="O35" s="252"/>
      <c r="P35" s="252"/>
      <c r="Q35" s="252"/>
      <c r="R35" s="251"/>
    </row>
    <row r="36" spans="2:18" ht="32.25" customHeight="1" x14ac:dyDescent="0.25">
      <c r="B36" s="276"/>
      <c r="C36" s="359"/>
      <c r="D36" s="313"/>
      <c r="E36" s="313"/>
      <c r="F36" s="313"/>
      <c r="G36" s="329"/>
      <c r="H36" s="329"/>
      <c r="I36" s="329"/>
      <c r="J36" s="358"/>
      <c r="K36" s="357"/>
      <c r="L36" s="313"/>
      <c r="M36" s="313"/>
      <c r="N36" s="313"/>
      <c r="O36" s="329"/>
      <c r="P36" s="329"/>
      <c r="Q36" s="329"/>
      <c r="R36" s="356"/>
    </row>
    <row r="37" spans="2:18" ht="29.25" customHeight="1" thickBot="1" x14ac:dyDescent="0.3">
      <c r="B37" s="249"/>
      <c r="C37" s="248"/>
      <c r="D37" s="244"/>
      <c r="E37" s="244"/>
      <c r="F37" s="244"/>
      <c r="G37" s="243"/>
      <c r="H37" s="243"/>
      <c r="I37" s="243"/>
      <c r="J37" s="245"/>
      <c r="K37" s="355"/>
      <c r="L37" s="244"/>
      <c r="M37" s="244"/>
      <c r="N37" s="244"/>
      <c r="O37" s="243"/>
      <c r="P37" s="243"/>
      <c r="Q37" s="243"/>
      <c r="R37" s="242"/>
    </row>
    <row r="38" spans="2:18" ht="11.25" customHeight="1" x14ac:dyDescent="0.4">
      <c r="B38" s="634"/>
      <c r="C38" s="635"/>
      <c r="D38" s="635"/>
      <c r="E38" s="635"/>
      <c r="F38" s="635"/>
      <c r="G38" s="635"/>
      <c r="H38" s="635"/>
      <c r="I38" s="635"/>
      <c r="J38" s="635"/>
      <c r="K38" s="225"/>
      <c r="L38" s="225"/>
      <c r="M38" s="225"/>
      <c r="N38" s="225"/>
      <c r="O38" s="225"/>
      <c r="P38" s="225"/>
      <c r="Q38" s="225"/>
      <c r="R38" s="225"/>
    </row>
    <row r="39" spans="2:18" ht="15.75" x14ac:dyDescent="0.25">
      <c r="B39" s="234" t="s">
        <v>350</v>
      </c>
      <c r="C39" s="235"/>
      <c r="K39" s="235"/>
    </row>
    <row r="40" spans="2:18" ht="18.75" x14ac:dyDescent="0.3">
      <c r="B40" s="231" t="s">
        <v>18</v>
      </c>
      <c r="C40" s="231" t="s">
        <v>19</v>
      </c>
      <c r="D40" s="229"/>
      <c r="E40" s="229"/>
      <c r="K40" s="231" t="s">
        <v>19</v>
      </c>
      <c r="L40" s="229"/>
      <c r="M40" s="229"/>
    </row>
    <row r="41" spans="2:18" ht="18.75" x14ac:dyDescent="0.3">
      <c r="B41" s="231" t="s">
        <v>20</v>
      </c>
      <c r="C41" s="233" t="s">
        <v>21</v>
      </c>
      <c r="D41" s="229"/>
      <c r="E41" s="229"/>
      <c r="K41" s="233" t="s">
        <v>21</v>
      </c>
      <c r="L41" s="229"/>
      <c r="M41" s="229"/>
    </row>
    <row r="42" spans="2:18" ht="18.75" x14ac:dyDescent="0.3">
      <c r="B42" s="233" t="s">
        <v>22</v>
      </c>
      <c r="C42" s="231"/>
      <c r="D42" s="229"/>
      <c r="E42" s="229"/>
      <c r="K42" s="231"/>
      <c r="L42" s="229"/>
      <c r="M42" s="229"/>
    </row>
    <row r="43" spans="2:18" ht="18.75" x14ac:dyDescent="0.3">
      <c r="B43" s="231" t="s">
        <v>23</v>
      </c>
      <c r="C43" s="231" t="s">
        <v>24</v>
      </c>
      <c r="D43" s="229"/>
      <c r="E43" s="229"/>
      <c r="K43" s="231" t="s">
        <v>24</v>
      </c>
      <c r="L43" s="229"/>
      <c r="M43" s="229"/>
    </row>
    <row r="44" spans="2:18" ht="18.75" x14ac:dyDescent="0.3">
      <c r="B44" s="230"/>
      <c r="C44" s="230"/>
      <c r="D44" s="229"/>
      <c r="E44" s="229"/>
      <c r="K44" s="230"/>
      <c r="L44" s="229"/>
      <c r="M44" s="229"/>
    </row>
  </sheetData>
  <mergeCells count="21">
    <mergeCell ref="B2:R2"/>
    <mergeCell ref="C4:J4"/>
    <mergeCell ref="C5:C7"/>
    <mergeCell ref="E6:G6"/>
    <mergeCell ref="Q5:R5"/>
    <mergeCell ref="B38:J38"/>
    <mergeCell ref="D5:G5"/>
    <mergeCell ref="D6:D7"/>
    <mergeCell ref="L5:O5"/>
    <mergeCell ref="L6:L7"/>
    <mergeCell ref="B4:B7"/>
    <mergeCell ref="I6:I7"/>
    <mergeCell ref="J6:J7"/>
    <mergeCell ref="K4:R4"/>
    <mergeCell ref="K5:K7"/>
    <mergeCell ref="P5:P7"/>
    <mergeCell ref="Q6:Q7"/>
    <mergeCell ref="R6:R7"/>
    <mergeCell ref="M6:O6"/>
    <mergeCell ref="H5:H7"/>
    <mergeCell ref="I5:J5"/>
  </mergeCells>
  <pageMargins left="0.15748031496062992" right="0.15748031496062992" top="0.15748031496062992" bottom="0.19685039370078741" header="0.15748031496062992" footer="0.31496062992125984"/>
  <pageSetup paperSize="9" scale="46" fitToHeight="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"/>
  <sheetViews>
    <sheetView tabSelected="1" topLeftCell="O1" workbookViewId="0">
      <selection activeCell="AM5" sqref="AM5"/>
    </sheetView>
  </sheetViews>
  <sheetFormatPr defaultColWidth="9.140625" defaultRowHeight="15" outlineLevelCol="1" x14ac:dyDescent="0.25"/>
  <cols>
    <col min="1" max="1" width="11.140625" style="1" customWidth="1"/>
    <col min="2" max="2" width="9.5703125" style="379" customWidth="1"/>
    <col min="3" max="3" width="13.5703125" style="379" customWidth="1" outlineLevel="1"/>
    <col min="4" max="4" width="10" style="379" customWidth="1" outlineLevel="1"/>
    <col min="5" max="5" width="11.5703125" style="379" customWidth="1" outlineLevel="1"/>
    <col min="6" max="6" width="9.28515625" style="379" customWidth="1" outlineLevel="1"/>
    <col min="7" max="7" width="9.140625" style="379" customWidth="1" outlineLevel="1"/>
    <col min="8" max="11" width="12.28515625" style="379" customWidth="1" outlineLevel="1"/>
    <col min="12" max="13" width="11.5703125" style="379" customWidth="1" outlineLevel="1"/>
    <col min="14" max="14" width="13.140625" style="379" customWidth="1" outlineLevel="1" collapsed="1"/>
    <col min="15" max="15" width="9.140625" style="379" customWidth="1"/>
    <col min="16" max="16" width="9.140625" style="1" customWidth="1"/>
    <col min="17" max="19" width="11.140625" style="379" customWidth="1"/>
    <col min="20" max="20" width="11.7109375" style="379" customWidth="1"/>
    <col min="21" max="22" width="12" style="379" customWidth="1"/>
    <col min="23" max="23" width="13.28515625" style="379" customWidth="1"/>
    <col min="24" max="25" width="9.140625" style="379" customWidth="1"/>
    <col min="26" max="28" width="11.7109375" style="379" customWidth="1"/>
    <col min="29" max="29" width="13" style="379" customWidth="1"/>
    <col min="30" max="31" width="11.28515625" style="379" customWidth="1"/>
    <col min="32" max="32" width="13.28515625" style="379" customWidth="1"/>
    <col min="33" max="240" width="9.140625" style="379" customWidth="1"/>
    <col min="241" max="16384" width="9.140625" style="379"/>
  </cols>
  <sheetData>
    <row r="1" spans="1:32" x14ac:dyDescent="0.25">
      <c r="V1" s="380"/>
      <c r="W1" s="34"/>
      <c r="X1" s="34"/>
      <c r="Y1" s="35"/>
      <c r="AF1" s="35" t="s">
        <v>177</v>
      </c>
    </row>
    <row r="3" spans="1:32" ht="15" hidden="1" customHeight="1" x14ac:dyDescent="0.25">
      <c r="A3" s="652" t="s">
        <v>365</v>
      </c>
      <c r="B3" s="653"/>
      <c r="C3" s="653"/>
      <c r="D3" s="653"/>
      <c r="E3" s="653"/>
      <c r="F3" s="653"/>
      <c r="G3" s="653"/>
      <c r="H3" s="653"/>
      <c r="I3" s="653"/>
      <c r="J3" s="653"/>
      <c r="K3" s="653"/>
      <c r="L3" s="653"/>
      <c r="M3" s="653"/>
      <c r="N3" s="653"/>
      <c r="O3" s="653"/>
      <c r="P3" s="653"/>
      <c r="Q3" s="653"/>
      <c r="R3" s="653"/>
      <c r="S3" s="653"/>
      <c r="T3" s="653"/>
      <c r="U3" s="653"/>
      <c r="V3" s="653"/>
      <c r="W3" s="653"/>
      <c r="X3" s="653"/>
      <c r="Y3" s="653"/>
      <c r="Z3" s="653"/>
      <c r="AA3" s="653"/>
      <c r="AB3" s="653"/>
      <c r="AC3" s="653"/>
      <c r="AD3" s="653"/>
      <c r="AE3" s="653"/>
      <c r="AF3" s="653"/>
    </row>
    <row r="4" spans="1:32" s="381" customFormat="1" ht="33" customHeight="1" x14ac:dyDescent="0.25">
      <c r="A4" s="653"/>
      <c r="B4" s="653"/>
      <c r="C4" s="653"/>
      <c r="D4" s="653"/>
      <c r="E4" s="653"/>
      <c r="F4" s="653"/>
      <c r="G4" s="653"/>
      <c r="H4" s="653"/>
      <c r="I4" s="653"/>
      <c r="J4" s="653"/>
      <c r="K4" s="653"/>
      <c r="L4" s="653"/>
      <c r="M4" s="653"/>
      <c r="N4" s="653"/>
      <c r="O4" s="653"/>
      <c r="P4" s="653"/>
      <c r="Q4" s="653"/>
      <c r="R4" s="653"/>
      <c r="S4" s="653"/>
      <c r="T4" s="653"/>
      <c r="U4" s="653"/>
      <c r="V4" s="653"/>
      <c r="W4" s="653"/>
      <c r="X4" s="653"/>
      <c r="Y4" s="653"/>
      <c r="Z4" s="653"/>
      <c r="AA4" s="653"/>
      <c r="AB4" s="653"/>
      <c r="AC4" s="653"/>
      <c r="AD4" s="653"/>
      <c r="AE4" s="653"/>
      <c r="AF4" s="653"/>
    </row>
    <row r="5" spans="1:32" ht="24.75" customHeight="1" x14ac:dyDescent="0.35">
      <c r="A5" s="382" t="s">
        <v>195</v>
      </c>
      <c r="B5" s="383"/>
      <c r="C5" s="384"/>
      <c r="D5" s="385"/>
      <c r="E5" s="386"/>
      <c r="F5" s="386"/>
      <c r="G5" s="387"/>
      <c r="H5" s="383"/>
      <c r="I5" s="383"/>
      <c r="J5" s="383"/>
      <c r="K5" s="383"/>
      <c r="L5" s="383"/>
      <c r="M5" s="383"/>
    </row>
    <row r="6" spans="1:32" ht="5.25" customHeight="1" x14ac:dyDescent="0.25">
      <c r="C6" s="1"/>
      <c r="D6" s="1"/>
      <c r="E6" s="1"/>
      <c r="F6" s="1"/>
      <c r="G6" s="1"/>
    </row>
    <row r="7" spans="1:32" ht="17.25" customHeight="1" x14ac:dyDescent="0.25">
      <c r="A7" s="1" t="s">
        <v>355</v>
      </c>
      <c r="C7" s="1"/>
      <c r="D7" s="1"/>
      <c r="E7" s="1"/>
      <c r="F7" s="1"/>
      <c r="G7" s="1"/>
    </row>
    <row r="8" spans="1:32" s="389" customFormat="1" ht="60" customHeight="1" x14ac:dyDescent="0.25">
      <c r="A8" s="654" t="s">
        <v>356</v>
      </c>
      <c r="B8" s="655"/>
      <c r="C8" s="388" t="s">
        <v>357</v>
      </c>
      <c r="D8" s="656" t="s">
        <v>366</v>
      </c>
      <c r="E8" s="657"/>
      <c r="F8" s="658" t="s">
        <v>358</v>
      </c>
      <c r="G8" s="659"/>
      <c r="H8" s="659"/>
      <c r="I8" s="659"/>
      <c r="J8" s="659"/>
      <c r="K8" s="659"/>
      <c r="L8" s="659"/>
      <c r="M8" s="659"/>
      <c r="N8" s="660"/>
      <c r="O8" s="659" t="s">
        <v>359</v>
      </c>
      <c r="P8" s="659"/>
      <c r="Q8" s="659"/>
      <c r="R8" s="659"/>
      <c r="S8" s="659"/>
      <c r="T8" s="659"/>
      <c r="U8" s="659"/>
      <c r="V8" s="659"/>
      <c r="W8" s="660"/>
      <c r="X8" s="659" t="s">
        <v>360</v>
      </c>
      <c r="Y8" s="659"/>
      <c r="Z8" s="659"/>
      <c r="AA8" s="659"/>
      <c r="AB8" s="659"/>
      <c r="AC8" s="659"/>
      <c r="AD8" s="659"/>
      <c r="AE8" s="659"/>
      <c r="AF8" s="660"/>
    </row>
    <row r="9" spans="1:32" s="394" customFormat="1" ht="159.75" customHeight="1" x14ac:dyDescent="0.2">
      <c r="A9" s="390" t="s">
        <v>361</v>
      </c>
      <c r="B9" s="391" t="s">
        <v>33</v>
      </c>
      <c r="C9" s="392" t="s">
        <v>3</v>
      </c>
      <c r="D9" s="391" t="s">
        <v>32</v>
      </c>
      <c r="E9" s="391" t="s">
        <v>362</v>
      </c>
      <c r="F9" s="393" t="s">
        <v>367</v>
      </c>
      <c r="G9" s="391" t="s">
        <v>368</v>
      </c>
      <c r="H9" s="391" t="s">
        <v>369</v>
      </c>
      <c r="I9" s="393" t="s">
        <v>370</v>
      </c>
      <c r="J9" s="391" t="s">
        <v>371</v>
      </c>
      <c r="K9" s="391" t="s">
        <v>372</v>
      </c>
      <c r="L9" s="391" t="s">
        <v>363</v>
      </c>
      <c r="M9" s="391" t="s">
        <v>374</v>
      </c>
      <c r="N9" s="391" t="s">
        <v>375</v>
      </c>
      <c r="O9" s="393" t="s">
        <v>367</v>
      </c>
      <c r="P9" s="391" t="s">
        <v>368</v>
      </c>
      <c r="Q9" s="391" t="s">
        <v>376</v>
      </c>
      <c r="R9" s="393" t="s">
        <v>370</v>
      </c>
      <c r="S9" s="391" t="s">
        <v>377</v>
      </c>
      <c r="T9" s="391" t="s">
        <v>378</v>
      </c>
      <c r="U9" s="391" t="s">
        <v>363</v>
      </c>
      <c r="V9" s="391" t="s">
        <v>374</v>
      </c>
      <c r="W9" s="391" t="s">
        <v>379</v>
      </c>
      <c r="X9" s="393" t="s">
        <v>367</v>
      </c>
      <c r="Y9" s="391" t="s">
        <v>368</v>
      </c>
      <c r="Z9" s="391" t="s">
        <v>380</v>
      </c>
      <c r="AA9" s="393" t="s">
        <v>370</v>
      </c>
      <c r="AB9" s="391" t="s">
        <v>371</v>
      </c>
      <c r="AC9" s="391" t="s">
        <v>381</v>
      </c>
      <c r="AD9" s="391" t="s">
        <v>363</v>
      </c>
      <c r="AE9" s="391" t="s">
        <v>374</v>
      </c>
      <c r="AF9" s="391" t="s">
        <v>382</v>
      </c>
    </row>
    <row r="10" spans="1:32" s="396" customFormat="1" ht="13.15" customHeight="1" x14ac:dyDescent="0.25">
      <c r="A10" s="390">
        <v>1</v>
      </c>
      <c r="B10" s="391">
        <v>2</v>
      </c>
      <c r="C10" s="391">
        <v>3</v>
      </c>
      <c r="D10" s="395">
        <v>4</v>
      </c>
      <c r="E10" s="395">
        <v>5</v>
      </c>
      <c r="F10" s="391">
        <v>6</v>
      </c>
      <c r="G10" s="391">
        <v>7</v>
      </c>
      <c r="H10" s="391">
        <v>8</v>
      </c>
      <c r="I10" s="391">
        <v>9</v>
      </c>
      <c r="J10" s="391">
        <v>10</v>
      </c>
      <c r="K10" s="391">
        <v>11</v>
      </c>
      <c r="L10" s="391">
        <v>12</v>
      </c>
      <c r="M10" s="391">
        <v>13</v>
      </c>
      <c r="N10" s="391">
        <v>14</v>
      </c>
      <c r="O10" s="391">
        <v>15</v>
      </c>
      <c r="P10" s="391">
        <v>16</v>
      </c>
      <c r="Q10" s="391">
        <v>17</v>
      </c>
      <c r="R10" s="391">
        <v>18</v>
      </c>
      <c r="S10" s="391">
        <v>19</v>
      </c>
      <c r="T10" s="391">
        <v>20</v>
      </c>
      <c r="U10" s="391">
        <v>21</v>
      </c>
      <c r="V10" s="391">
        <v>22</v>
      </c>
      <c r="W10" s="391">
        <v>23</v>
      </c>
      <c r="X10" s="391">
        <v>24</v>
      </c>
      <c r="Y10" s="391">
        <v>25</v>
      </c>
      <c r="Z10" s="391">
        <v>26</v>
      </c>
      <c r="AA10" s="391">
        <v>27</v>
      </c>
      <c r="AB10" s="391">
        <v>28</v>
      </c>
      <c r="AC10" s="391">
        <v>29</v>
      </c>
      <c r="AD10" s="391">
        <v>30</v>
      </c>
      <c r="AE10" s="391">
        <v>31</v>
      </c>
      <c r="AF10" s="391">
        <v>32</v>
      </c>
    </row>
    <row r="11" spans="1:32" s="399" customFormat="1" ht="13.15" customHeight="1" x14ac:dyDescent="0.25">
      <c r="A11" s="643"/>
      <c r="B11" s="646"/>
      <c r="C11" s="397"/>
      <c r="D11" s="397"/>
      <c r="E11" s="397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8"/>
      <c r="T11" s="398"/>
      <c r="U11" s="398"/>
      <c r="V11" s="398"/>
      <c r="W11" s="398"/>
      <c r="X11" s="398"/>
      <c r="Y11" s="398"/>
      <c r="Z11" s="398"/>
      <c r="AA11" s="398"/>
      <c r="AB11" s="398"/>
      <c r="AC11" s="398"/>
      <c r="AD11" s="398"/>
      <c r="AE11" s="398"/>
      <c r="AF11" s="398"/>
    </row>
    <row r="12" spans="1:32" s="399" customFormat="1" ht="13.15" customHeight="1" x14ac:dyDescent="0.25">
      <c r="A12" s="644"/>
      <c r="B12" s="647"/>
      <c r="C12" s="400"/>
      <c r="D12" s="400"/>
      <c r="E12" s="400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398"/>
      <c r="X12" s="398"/>
      <c r="Y12" s="398"/>
      <c r="Z12" s="398"/>
      <c r="AA12" s="398"/>
      <c r="AB12" s="398"/>
      <c r="AC12" s="398"/>
      <c r="AD12" s="398"/>
      <c r="AE12" s="398"/>
      <c r="AF12" s="398"/>
    </row>
    <row r="13" spans="1:32" s="399" customFormat="1" ht="13.15" customHeight="1" x14ac:dyDescent="0.25">
      <c r="A13" s="644"/>
      <c r="B13" s="647"/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8"/>
      <c r="AB13" s="398"/>
      <c r="AC13" s="398"/>
      <c r="AD13" s="398"/>
      <c r="AE13" s="398"/>
      <c r="AF13" s="398"/>
    </row>
    <row r="14" spans="1:32" s="399" customFormat="1" ht="13.15" customHeight="1" x14ac:dyDescent="0.25">
      <c r="A14" s="644"/>
      <c r="B14" s="647"/>
      <c r="C14" s="401"/>
      <c r="D14" s="401"/>
      <c r="E14" s="401"/>
      <c r="F14" s="398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8"/>
      <c r="W14" s="398"/>
      <c r="X14" s="398"/>
      <c r="Y14" s="398"/>
      <c r="Z14" s="398"/>
      <c r="AA14" s="398"/>
      <c r="AB14" s="398"/>
      <c r="AC14" s="398"/>
      <c r="AD14" s="398"/>
      <c r="AE14" s="398"/>
      <c r="AF14" s="398"/>
    </row>
    <row r="15" spans="1:32" s="399" customFormat="1" ht="13.15" customHeight="1" x14ac:dyDescent="0.25">
      <c r="A15" s="644"/>
      <c r="B15" s="647"/>
      <c r="C15" s="400"/>
      <c r="D15" s="400"/>
      <c r="E15" s="400"/>
      <c r="F15" s="398"/>
      <c r="G15" s="398"/>
      <c r="H15" s="398"/>
      <c r="I15" s="398"/>
      <c r="J15" s="398"/>
      <c r="K15" s="398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98"/>
      <c r="W15" s="398"/>
      <c r="X15" s="398"/>
      <c r="Y15" s="398"/>
      <c r="Z15" s="398"/>
      <c r="AA15" s="398"/>
      <c r="AB15" s="398"/>
      <c r="AC15" s="398"/>
      <c r="AD15" s="398"/>
      <c r="AE15" s="398"/>
      <c r="AF15" s="398"/>
    </row>
    <row r="16" spans="1:32" s="399" customFormat="1" ht="13.15" customHeight="1" x14ac:dyDescent="0.25">
      <c r="A16" s="645"/>
      <c r="B16" s="648"/>
      <c r="C16" s="400"/>
      <c r="D16" s="400"/>
      <c r="E16" s="400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8"/>
      <c r="R16" s="398"/>
      <c r="S16" s="398"/>
      <c r="T16" s="398"/>
      <c r="U16" s="398"/>
      <c r="V16" s="398"/>
      <c r="W16" s="398"/>
      <c r="X16" s="398"/>
      <c r="Y16" s="398"/>
      <c r="Z16" s="398"/>
      <c r="AA16" s="398"/>
      <c r="AB16" s="398"/>
      <c r="AC16" s="398"/>
      <c r="AD16" s="398"/>
      <c r="AE16" s="398"/>
      <c r="AF16" s="398"/>
    </row>
    <row r="17" spans="1:32" s="399" customFormat="1" ht="13.15" customHeight="1" x14ac:dyDescent="0.25">
      <c r="A17" s="400" t="s">
        <v>76</v>
      </c>
      <c r="B17" s="398"/>
      <c r="C17" s="400"/>
      <c r="D17" s="400"/>
      <c r="E17" s="400"/>
      <c r="F17" s="398"/>
      <c r="G17" s="398"/>
      <c r="H17" s="398"/>
      <c r="I17" s="398"/>
      <c r="J17" s="398"/>
      <c r="K17" s="398"/>
      <c r="L17" s="398"/>
      <c r="M17" s="398"/>
      <c r="N17" s="398"/>
      <c r="O17" s="398"/>
      <c r="P17" s="398"/>
      <c r="Q17" s="398"/>
      <c r="R17" s="398"/>
      <c r="S17" s="398"/>
      <c r="T17" s="398"/>
      <c r="U17" s="398"/>
      <c r="V17" s="398"/>
      <c r="W17" s="398"/>
      <c r="X17" s="398"/>
      <c r="Y17" s="398"/>
      <c r="Z17" s="398"/>
      <c r="AA17" s="398"/>
      <c r="AB17" s="398"/>
      <c r="AC17" s="398"/>
      <c r="AD17" s="398"/>
      <c r="AE17" s="398"/>
      <c r="AF17" s="398"/>
    </row>
    <row r="18" spans="1:32" ht="13.15" customHeight="1" x14ac:dyDescent="0.25">
      <c r="A18" s="649" t="s">
        <v>373</v>
      </c>
      <c r="B18" s="650"/>
      <c r="C18" s="650"/>
      <c r="D18" s="650"/>
      <c r="E18" s="650"/>
      <c r="F18" s="650"/>
      <c r="G18" s="650"/>
      <c r="H18" s="650"/>
      <c r="I18" s="650"/>
      <c r="J18" s="650"/>
      <c r="K18" s="650"/>
      <c r="L18" s="650"/>
      <c r="M18" s="650"/>
      <c r="N18" s="650"/>
      <c r="P18" s="379"/>
    </row>
    <row r="19" spans="1:32" ht="18.75" customHeight="1" x14ac:dyDescent="0.25">
      <c r="A19" s="651"/>
      <c r="B19" s="651"/>
      <c r="C19" s="651"/>
      <c r="D19" s="651"/>
      <c r="E19" s="651"/>
      <c r="F19" s="651"/>
      <c r="G19" s="651"/>
      <c r="H19" s="651"/>
      <c r="I19" s="651"/>
      <c r="J19" s="651"/>
      <c r="K19" s="651"/>
      <c r="L19" s="651"/>
      <c r="M19" s="651"/>
      <c r="N19" s="651"/>
      <c r="O19" s="402"/>
      <c r="P19" s="402"/>
      <c r="Q19" s="402"/>
      <c r="R19" s="402"/>
      <c r="S19" s="402"/>
      <c r="T19" s="402"/>
      <c r="U19" s="402"/>
    </row>
    <row r="20" spans="1:32" ht="29.25" customHeight="1" x14ac:dyDescent="0.25">
      <c r="C20" s="1"/>
      <c r="D20" s="1"/>
      <c r="E20" s="1"/>
      <c r="N20" s="403"/>
      <c r="O20" s="403"/>
      <c r="P20" s="403"/>
      <c r="Q20" s="403"/>
      <c r="R20" s="403"/>
      <c r="S20" s="403"/>
      <c r="T20" s="403"/>
      <c r="U20" s="403"/>
      <c r="V20" s="403"/>
      <c r="W20" s="403"/>
    </row>
    <row r="21" spans="1:32" ht="13.15" customHeight="1" x14ac:dyDescent="0.25">
      <c r="A21" s="36" t="s">
        <v>18</v>
      </c>
      <c r="B21" s="36"/>
      <c r="C21" s="36"/>
      <c r="D21" s="36"/>
      <c r="E21" s="36"/>
      <c r="F21" s="36" t="s">
        <v>19</v>
      </c>
      <c r="G21" s="36"/>
      <c r="H21" s="380"/>
      <c r="I21" s="380"/>
      <c r="J21" s="380"/>
      <c r="N21" s="403"/>
      <c r="O21" s="403"/>
      <c r="P21" s="403"/>
      <c r="Q21" s="403"/>
      <c r="R21" s="403"/>
      <c r="S21" s="403"/>
      <c r="T21" s="403"/>
      <c r="U21" s="403"/>
      <c r="V21" s="403"/>
      <c r="W21" s="403"/>
    </row>
    <row r="22" spans="1:32" ht="13.15" customHeight="1" x14ac:dyDescent="0.25">
      <c r="A22" s="36" t="s">
        <v>20</v>
      </c>
      <c r="B22" s="36"/>
      <c r="C22" s="36"/>
      <c r="D22" s="37"/>
      <c r="E22" s="37"/>
      <c r="F22" s="37" t="s">
        <v>21</v>
      </c>
      <c r="G22" s="9"/>
      <c r="H22" s="380"/>
      <c r="I22" s="380"/>
      <c r="J22" s="380"/>
      <c r="N22" s="403"/>
      <c r="O22" s="403"/>
      <c r="P22" s="403"/>
      <c r="Q22" s="403"/>
      <c r="R22" s="403"/>
      <c r="S22" s="403"/>
      <c r="T22" s="403"/>
      <c r="U22" s="403"/>
      <c r="V22" s="403"/>
      <c r="W22" s="403"/>
    </row>
    <row r="23" spans="1:32" ht="13.15" customHeight="1" x14ac:dyDescent="0.25">
      <c r="A23" s="37" t="s">
        <v>22</v>
      </c>
      <c r="B23" s="37"/>
      <c r="C23" s="36"/>
      <c r="D23" s="36"/>
      <c r="E23" s="36"/>
      <c r="F23" s="36"/>
      <c r="G23" s="36"/>
      <c r="H23" s="380"/>
      <c r="I23" s="380"/>
      <c r="J23" s="380"/>
      <c r="N23" s="403"/>
      <c r="O23" s="403"/>
      <c r="P23" s="403"/>
      <c r="Q23" s="403"/>
      <c r="R23" s="403"/>
      <c r="S23" s="403"/>
      <c r="T23" s="403"/>
      <c r="U23" s="403"/>
      <c r="V23" s="403"/>
      <c r="W23" s="403"/>
    </row>
    <row r="24" spans="1:32" ht="13.15" customHeight="1" x14ac:dyDescent="0.25">
      <c r="A24" s="36" t="s">
        <v>23</v>
      </c>
      <c r="B24" s="36"/>
      <c r="C24" s="36"/>
      <c r="D24" s="36"/>
      <c r="E24" s="36"/>
      <c r="F24" s="36" t="s">
        <v>24</v>
      </c>
      <c r="G24" s="36"/>
      <c r="H24" s="380"/>
      <c r="I24" s="380"/>
      <c r="J24" s="380"/>
      <c r="N24" s="403"/>
      <c r="O24" s="403"/>
      <c r="P24" s="403"/>
    </row>
    <row r="25" spans="1:32" x14ac:dyDescent="0.25">
      <c r="A25" s="380"/>
      <c r="B25" s="380"/>
      <c r="C25" s="380"/>
      <c r="D25" s="380"/>
      <c r="E25" s="380"/>
      <c r="F25" s="380"/>
      <c r="G25" s="380"/>
      <c r="H25" s="380"/>
      <c r="I25" s="380"/>
      <c r="N25" s="403"/>
      <c r="O25" s="403"/>
      <c r="P25" s="404"/>
    </row>
  </sheetData>
  <mergeCells count="9">
    <mergeCell ref="A11:A16"/>
    <mergeCell ref="B11:B16"/>
    <mergeCell ref="A18:N19"/>
    <mergeCell ref="A3:AF4"/>
    <mergeCell ref="A8:B8"/>
    <mergeCell ref="D8:E8"/>
    <mergeCell ref="F8:N8"/>
    <mergeCell ref="O8:W8"/>
    <mergeCell ref="X8:AF8"/>
  </mergeCells>
  <pageMargins left="0.17" right="0.17" top="0.74803149606299213" bottom="0.74803149606299213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workbookViewId="0">
      <selection activeCell="A5" sqref="A5:G5"/>
    </sheetView>
  </sheetViews>
  <sheetFormatPr defaultRowHeight="15" x14ac:dyDescent="0.25"/>
  <cols>
    <col min="1" max="1" width="6.28515625" customWidth="1"/>
    <col min="2" max="2" width="17.140625" customWidth="1"/>
    <col min="3" max="3" width="20.5703125" customWidth="1"/>
    <col min="4" max="4" width="19.140625" customWidth="1"/>
    <col min="5" max="5" width="21" customWidth="1"/>
    <col min="6" max="6" width="25.7109375" customWidth="1"/>
    <col min="7" max="7" width="23.7109375" customWidth="1"/>
    <col min="8" max="8" width="16.85546875" customWidth="1"/>
    <col min="9" max="9" width="13.28515625" customWidth="1"/>
    <col min="10" max="10" width="21" customWidth="1"/>
    <col min="257" max="257" width="6.28515625" customWidth="1"/>
    <col min="258" max="258" width="17.140625" customWidth="1"/>
    <col min="259" max="259" width="20.5703125" customWidth="1"/>
    <col min="260" max="260" width="19.140625" customWidth="1"/>
    <col min="261" max="261" width="21" customWidth="1"/>
    <col min="262" max="262" width="25.7109375" customWidth="1"/>
    <col min="263" max="263" width="23.7109375" customWidth="1"/>
    <col min="513" max="513" width="6.28515625" customWidth="1"/>
    <col min="514" max="514" width="17.140625" customWidth="1"/>
    <col min="515" max="515" width="20.5703125" customWidth="1"/>
    <col min="516" max="516" width="19.140625" customWidth="1"/>
    <col min="517" max="517" width="21" customWidth="1"/>
    <col min="518" max="518" width="25.7109375" customWidth="1"/>
    <col min="519" max="519" width="23.7109375" customWidth="1"/>
    <col min="769" max="769" width="6.28515625" customWidth="1"/>
    <col min="770" max="770" width="17.140625" customWidth="1"/>
    <col min="771" max="771" width="20.5703125" customWidth="1"/>
    <col min="772" max="772" width="19.140625" customWidth="1"/>
    <col min="773" max="773" width="21" customWidth="1"/>
    <col min="774" max="774" width="25.7109375" customWidth="1"/>
    <col min="775" max="775" width="23.7109375" customWidth="1"/>
    <col min="1025" max="1025" width="6.28515625" customWidth="1"/>
    <col min="1026" max="1026" width="17.140625" customWidth="1"/>
    <col min="1027" max="1027" width="20.5703125" customWidth="1"/>
    <col min="1028" max="1028" width="19.140625" customWidth="1"/>
    <col min="1029" max="1029" width="21" customWidth="1"/>
    <col min="1030" max="1030" width="25.7109375" customWidth="1"/>
    <col min="1031" max="1031" width="23.7109375" customWidth="1"/>
    <col min="1281" max="1281" width="6.28515625" customWidth="1"/>
    <col min="1282" max="1282" width="17.140625" customWidth="1"/>
    <col min="1283" max="1283" width="20.5703125" customWidth="1"/>
    <col min="1284" max="1284" width="19.140625" customWidth="1"/>
    <col min="1285" max="1285" width="21" customWidth="1"/>
    <col min="1286" max="1286" width="25.7109375" customWidth="1"/>
    <col min="1287" max="1287" width="23.7109375" customWidth="1"/>
    <col min="1537" max="1537" width="6.28515625" customWidth="1"/>
    <col min="1538" max="1538" width="17.140625" customWidth="1"/>
    <col min="1539" max="1539" width="20.5703125" customWidth="1"/>
    <col min="1540" max="1540" width="19.140625" customWidth="1"/>
    <col min="1541" max="1541" width="21" customWidth="1"/>
    <col min="1542" max="1542" width="25.7109375" customWidth="1"/>
    <col min="1543" max="1543" width="23.7109375" customWidth="1"/>
    <col min="1793" max="1793" width="6.28515625" customWidth="1"/>
    <col min="1794" max="1794" width="17.140625" customWidth="1"/>
    <col min="1795" max="1795" width="20.5703125" customWidth="1"/>
    <col min="1796" max="1796" width="19.140625" customWidth="1"/>
    <col min="1797" max="1797" width="21" customWidth="1"/>
    <col min="1798" max="1798" width="25.7109375" customWidth="1"/>
    <col min="1799" max="1799" width="23.7109375" customWidth="1"/>
    <col min="2049" max="2049" width="6.28515625" customWidth="1"/>
    <col min="2050" max="2050" width="17.140625" customWidth="1"/>
    <col min="2051" max="2051" width="20.5703125" customWidth="1"/>
    <col min="2052" max="2052" width="19.140625" customWidth="1"/>
    <col min="2053" max="2053" width="21" customWidth="1"/>
    <col min="2054" max="2054" width="25.7109375" customWidth="1"/>
    <col min="2055" max="2055" width="23.7109375" customWidth="1"/>
    <col min="2305" max="2305" width="6.28515625" customWidth="1"/>
    <col min="2306" max="2306" width="17.140625" customWidth="1"/>
    <col min="2307" max="2307" width="20.5703125" customWidth="1"/>
    <col min="2308" max="2308" width="19.140625" customWidth="1"/>
    <col min="2309" max="2309" width="21" customWidth="1"/>
    <col min="2310" max="2310" width="25.7109375" customWidth="1"/>
    <col min="2311" max="2311" width="23.7109375" customWidth="1"/>
    <col min="2561" max="2561" width="6.28515625" customWidth="1"/>
    <col min="2562" max="2562" width="17.140625" customWidth="1"/>
    <col min="2563" max="2563" width="20.5703125" customWidth="1"/>
    <col min="2564" max="2564" width="19.140625" customWidth="1"/>
    <col min="2565" max="2565" width="21" customWidth="1"/>
    <col min="2566" max="2566" width="25.7109375" customWidth="1"/>
    <col min="2567" max="2567" width="23.7109375" customWidth="1"/>
    <col min="2817" max="2817" width="6.28515625" customWidth="1"/>
    <col min="2818" max="2818" width="17.140625" customWidth="1"/>
    <col min="2819" max="2819" width="20.5703125" customWidth="1"/>
    <col min="2820" max="2820" width="19.140625" customWidth="1"/>
    <col min="2821" max="2821" width="21" customWidth="1"/>
    <col min="2822" max="2822" width="25.7109375" customWidth="1"/>
    <col min="2823" max="2823" width="23.7109375" customWidth="1"/>
    <col min="3073" max="3073" width="6.28515625" customWidth="1"/>
    <col min="3074" max="3074" width="17.140625" customWidth="1"/>
    <col min="3075" max="3075" width="20.5703125" customWidth="1"/>
    <col min="3076" max="3076" width="19.140625" customWidth="1"/>
    <col min="3077" max="3077" width="21" customWidth="1"/>
    <col min="3078" max="3078" width="25.7109375" customWidth="1"/>
    <col min="3079" max="3079" width="23.7109375" customWidth="1"/>
    <col min="3329" max="3329" width="6.28515625" customWidth="1"/>
    <col min="3330" max="3330" width="17.140625" customWidth="1"/>
    <col min="3331" max="3331" width="20.5703125" customWidth="1"/>
    <col min="3332" max="3332" width="19.140625" customWidth="1"/>
    <col min="3333" max="3333" width="21" customWidth="1"/>
    <col min="3334" max="3334" width="25.7109375" customWidth="1"/>
    <col min="3335" max="3335" width="23.7109375" customWidth="1"/>
    <col min="3585" max="3585" width="6.28515625" customWidth="1"/>
    <col min="3586" max="3586" width="17.140625" customWidth="1"/>
    <col min="3587" max="3587" width="20.5703125" customWidth="1"/>
    <col min="3588" max="3588" width="19.140625" customWidth="1"/>
    <col min="3589" max="3589" width="21" customWidth="1"/>
    <col min="3590" max="3590" width="25.7109375" customWidth="1"/>
    <col min="3591" max="3591" width="23.7109375" customWidth="1"/>
    <col min="3841" max="3841" width="6.28515625" customWidth="1"/>
    <col min="3842" max="3842" width="17.140625" customWidth="1"/>
    <col min="3843" max="3843" width="20.5703125" customWidth="1"/>
    <col min="3844" max="3844" width="19.140625" customWidth="1"/>
    <col min="3845" max="3845" width="21" customWidth="1"/>
    <col min="3846" max="3846" width="25.7109375" customWidth="1"/>
    <col min="3847" max="3847" width="23.7109375" customWidth="1"/>
    <col min="4097" max="4097" width="6.28515625" customWidth="1"/>
    <col min="4098" max="4098" width="17.140625" customWidth="1"/>
    <col min="4099" max="4099" width="20.5703125" customWidth="1"/>
    <col min="4100" max="4100" width="19.140625" customWidth="1"/>
    <col min="4101" max="4101" width="21" customWidth="1"/>
    <col min="4102" max="4102" width="25.7109375" customWidth="1"/>
    <col min="4103" max="4103" width="23.7109375" customWidth="1"/>
    <col min="4353" max="4353" width="6.28515625" customWidth="1"/>
    <col min="4354" max="4354" width="17.140625" customWidth="1"/>
    <col min="4355" max="4355" width="20.5703125" customWidth="1"/>
    <col min="4356" max="4356" width="19.140625" customWidth="1"/>
    <col min="4357" max="4357" width="21" customWidth="1"/>
    <col min="4358" max="4358" width="25.7109375" customWidth="1"/>
    <col min="4359" max="4359" width="23.7109375" customWidth="1"/>
    <col min="4609" max="4609" width="6.28515625" customWidth="1"/>
    <col min="4610" max="4610" width="17.140625" customWidth="1"/>
    <col min="4611" max="4611" width="20.5703125" customWidth="1"/>
    <col min="4612" max="4612" width="19.140625" customWidth="1"/>
    <col min="4613" max="4613" width="21" customWidth="1"/>
    <col min="4614" max="4614" width="25.7109375" customWidth="1"/>
    <col min="4615" max="4615" width="23.7109375" customWidth="1"/>
    <col min="4865" max="4865" width="6.28515625" customWidth="1"/>
    <col min="4866" max="4866" width="17.140625" customWidth="1"/>
    <col min="4867" max="4867" width="20.5703125" customWidth="1"/>
    <col min="4868" max="4868" width="19.140625" customWidth="1"/>
    <col min="4869" max="4869" width="21" customWidth="1"/>
    <col min="4870" max="4870" width="25.7109375" customWidth="1"/>
    <col min="4871" max="4871" width="23.7109375" customWidth="1"/>
    <col min="5121" max="5121" width="6.28515625" customWidth="1"/>
    <col min="5122" max="5122" width="17.140625" customWidth="1"/>
    <col min="5123" max="5123" width="20.5703125" customWidth="1"/>
    <col min="5124" max="5124" width="19.140625" customWidth="1"/>
    <col min="5125" max="5125" width="21" customWidth="1"/>
    <col min="5126" max="5126" width="25.7109375" customWidth="1"/>
    <col min="5127" max="5127" width="23.7109375" customWidth="1"/>
    <col min="5377" max="5377" width="6.28515625" customWidth="1"/>
    <col min="5378" max="5378" width="17.140625" customWidth="1"/>
    <col min="5379" max="5379" width="20.5703125" customWidth="1"/>
    <col min="5380" max="5380" width="19.140625" customWidth="1"/>
    <col min="5381" max="5381" width="21" customWidth="1"/>
    <col min="5382" max="5382" width="25.7109375" customWidth="1"/>
    <col min="5383" max="5383" width="23.7109375" customWidth="1"/>
    <col min="5633" max="5633" width="6.28515625" customWidth="1"/>
    <col min="5634" max="5634" width="17.140625" customWidth="1"/>
    <col min="5635" max="5635" width="20.5703125" customWidth="1"/>
    <col min="5636" max="5636" width="19.140625" customWidth="1"/>
    <col min="5637" max="5637" width="21" customWidth="1"/>
    <col min="5638" max="5638" width="25.7109375" customWidth="1"/>
    <col min="5639" max="5639" width="23.7109375" customWidth="1"/>
    <col min="5889" max="5889" width="6.28515625" customWidth="1"/>
    <col min="5890" max="5890" width="17.140625" customWidth="1"/>
    <col min="5891" max="5891" width="20.5703125" customWidth="1"/>
    <col min="5892" max="5892" width="19.140625" customWidth="1"/>
    <col min="5893" max="5893" width="21" customWidth="1"/>
    <col min="5894" max="5894" width="25.7109375" customWidth="1"/>
    <col min="5895" max="5895" width="23.7109375" customWidth="1"/>
    <col min="6145" max="6145" width="6.28515625" customWidth="1"/>
    <col min="6146" max="6146" width="17.140625" customWidth="1"/>
    <col min="6147" max="6147" width="20.5703125" customWidth="1"/>
    <col min="6148" max="6148" width="19.140625" customWidth="1"/>
    <col min="6149" max="6149" width="21" customWidth="1"/>
    <col min="6150" max="6150" width="25.7109375" customWidth="1"/>
    <col min="6151" max="6151" width="23.7109375" customWidth="1"/>
    <col min="6401" max="6401" width="6.28515625" customWidth="1"/>
    <col min="6402" max="6402" width="17.140625" customWidth="1"/>
    <col min="6403" max="6403" width="20.5703125" customWidth="1"/>
    <col min="6404" max="6404" width="19.140625" customWidth="1"/>
    <col min="6405" max="6405" width="21" customWidth="1"/>
    <col min="6406" max="6406" width="25.7109375" customWidth="1"/>
    <col min="6407" max="6407" width="23.7109375" customWidth="1"/>
    <col min="6657" max="6657" width="6.28515625" customWidth="1"/>
    <col min="6658" max="6658" width="17.140625" customWidth="1"/>
    <col min="6659" max="6659" width="20.5703125" customWidth="1"/>
    <col min="6660" max="6660" width="19.140625" customWidth="1"/>
    <col min="6661" max="6661" width="21" customWidth="1"/>
    <col min="6662" max="6662" width="25.7109375" customWidth="1"/>
    <col min="6663" max="6663" width="23.7109375" customWidth="1"/>
    <col min="6913" max="6913" width="6.28515625" customWidth="1"/>
    <col min="6914" max="6914" width="17.140625" customWidth="1"/>
    <col min="6915" max="6915" width="20.5703125" customWidth="1"/>
    <col min="6916" max="6916" width="19.140625" customWidth="1"/>
    <col min="6917" max="6917" width="21" customWidth="1"/>
    <col min="6918" max="6918" width="25.7109375" customWidth="1"/>
    <col min="6919" max="6919" width="23.7109375" customWidth="1"/>
    <col min="7169" max="7169" width="6.28515625" customWidth="1"/>
    <col min="7170" max="7170" width="17.140625" customWidth="1"/>
    <col min="7171" max="7171" width="20.5703125" customWidth="1"/>
    <col min="7172" max="7172" width="19.140625" customWidth="1"/>
    <col min="7173" max="7173" width="21" customWidth="1"/>
    <col min="7174" max="7174" width="25.7109375" customWidth="1"/>
    <col min="7175" max="7175" width="23.7109375" customWidth="1"/>
    <col min="7425" max="7425" width="6.28515625" customWidth="1"/>
    <col min="7426" max="7426" width="17.140625" customWidth="1"/>
    <col min="7427" max="7427" width="20.5703125" customWidth="1"/>
    <col min="7428" max="7428" width="19.140625" customWidth="1"/>
    <col min="7429" max="7429" width="21" customWidth="1"/>
    <col min="7430" max="7430" width="25.7109375" customWidth="1"/>
    <col min="7431" max="7431" width="23.7109375" customWidth="1"/>
    <col min="7681" max="7681" width="6.28515625" customWidth="1"/>
    <col min="7682" max="7682" width="17.140625" customWidth="1"/>
    <col min="7683" max="7683" width="20.5703125" customWidth="1"/>
    <col min="7684" max="7684" width="19.140625" customWidth="1"/>
    <col min="7685" max="7685" width="21" customWidth="1"/>
    <col min="7686" max="7686" width="25.7109375" customWidth="1"/>
    <col min="7687" max="7687" width="23.7109375" customWidth="1"/>
    <col min="7937" max="7937" width="6.28515625" customWidth="1"/>
    <col min="7938" max="7938" width="17.140625" customWidth="1"/>
    <col min="7939" max="7939" width="20.5703125" customWidth="1"/>
    <col min="7940" max="7940" width="19.140625" customWidth="1"/>
    <col min="7941" max="7941" width="21" customWidth="1"/>
    <col min="7942" max="7942" width="25.7109375" customWidth="1"/>
    <col min="7943" max="7943" width="23.7109375" customWidth="1"/>
    <col min="8193" max="8193" width="6.28515625" customWidth="1"/>
    <col min="8194" max="8194" width="17.140625" customWidth="1"/>
    <col min="8195" max="8195" width="20.5703125" customWidth="1"/>
    <col min="8196" max="8196" width="19.140625" customWidth="1"/>
    <col min="8197" max="8197" width="21" customWidth="1"/>
    <col min="8198" max="8198" width="25.7109375" customWidth="1"/>
    <col min="8199" max="8199" width="23.7109375" customWidth="1"/>
    <col min="8449" max="8449" width="6.28515625" customWidth="1"/>
    <col min="8450" max="8450" width="17.140625" customWidth="1"/>
    <col min="8451" max="8451" width="20.5703125" customWidth="1"/>
    <col min="8452" max="8452" width="19.140625" customWidth="1"/>
    <col min="8453" max="8453" width="21" customWidth="1"/>
    <col min="8454" max="8454" width="25.7109375" customWidth="1"/>
    <col min="8455" max="8455" width="23.7109375" customWidth="1"/>
    <col min="8705" max="8705" width="6.28515625" customWidth="1"/>
    <col min="8706" max="8706" width="17.140625" customWidth="1"/>
    <col min="8707" max="8707" width="20.5703125" customWidth="1"/>
    <col min="8708" max="8708" width="19.140625" customWidth="1"/>
    <col min="8709" max="8709" width="21" customWidth="1"/>
    <col min="8710" max="8710" width="25.7109375" customWidth="1"/>
    <col min="8711" max="8711" width="23.7109375" customWidth="1"/>
    <col min="8961" max="8961" width="6.28515625" customWidth="1"/>
    <col min="8962" max="8962" width="17.140625" customWidth="1"/>
    <col min="8963" max="8963" width="20.5703125" customWidth="1"/>
    <col min="8964" max="8964" width="19.140625" customWidth="1"/>
    <col min="8965" max="8965" width="21" customWidth="1"/>
    <col min="8966" max="8966" width="25.7109375" customWidth="1"/>
    <col min="8967" max="8967" width="23.7109375" customWidth="1"/>
    <col min="9217" max="9217" width="6.28515625" customWidth="1"/>
    <col min="9218" max="9218" width="17.140625" customWidth="1"/>
    <col min="9219" max="9219" width="20.5703125" customWidth="1"/>
    <col min="9220" max="9220" width="19.140625" customWidth="1"/>
    <col min="9221" max="9221" width="21" customWidth="1"/>
    <col min="9222" max="9222" width="25.7109375" customWidth="1"/>
    <col min="9223" max="9223" width="23.7109375" customWidth="1"/>
    <col min="9473" max="9473" width="6.28515625" customWidth="1"/>
    <col min="9474" max="9474" width="17.140625" customWidth="1"/>
    <col min="9475" max="9475" width="20.5703125" customWidth="1"/>
    <col min="9476" max="9476" width="19.140625" customWidth="1"/>
    <col min="9477" max="9477" width="21" customWidth="1"/>
    <col min="9478" max="9478" width="25.7109375" customWidth="1"/>
    <col min="9479" max="9479" width="23.7109375" customWidth="1"/>
    <col min="9729" max="9729" width="6.28515625" customWidth="1"/>
    <col min="9730" max="9730" width="17.140625" customWidth="1"/>
    <col min="9731" max="9731" width="20.5703125" customWidth="1"/>
    <col min="9732" max="9732" width="19.140625" customWidth="1"/>
    <col min="9733" max="9733" width="21" customWidth="1"/>
    <col min="9734" max="9734" width="25.7109375" customWidth="1"/>
    <col min="9735" max="9735" width="23.7109375" customWidth="1"/>
    <col min="9985" max="9985" width="6.28515625" customWidth="1"/>
    <col min="9986" max="9986" width="17.140625" customWidth="1"/>
    <col min="9987" max="9987" width="20.5703125" customWidth="1"/>
    <col min="9988" max="9988" width="19.140625" customWidth="1"/>
    <col min="9989" max="9989" width="21" customWidth="1"/>
    <col min="9990" max="9990" width="25.7109375" customWidth="1"/>
    <col min="9991" max="9991" width="23.7109375" customWidth="1"/>
    <col min="10241" max="10241" width="6.28515625" customWidth="1"/>
    <col min="10242" max="10242" width="17.140625" customWidth="1"/>
    <col min="10243" max="10243" width="20.5703125" customWidth="1"/>
    <col min="10244" max="10244" width="19.140625" customWidth="1"/>
    <col min="10245" max="10245" width="21" customWidth="1"/>
    <col min="10246" max="10246" width="25.7109375" customWidth="1"/>
    <col min="10247" max="10247" width="23.7109375" customWidth="1"/>
    <col min="10497" max="10497" width="6.28515625" customWidth="1"/>
    <col min="10498" max="10498" width="17.140625" customWidth="1"/>
    <col min="10499" max="10499" width="20.5703125" customWidth="1"/>
    <col min="10500" max="10500" width="19.140625" customWidth="1"/>
    <col min="10501" max="10501" width="21" customWidth="1"/>
    <col min="10502" max="10502" width="25.7109375" customWidth="1"/>
    <col min="10503" max="10503" width="23.7109375" customWidth="1"/>
    <col min="10753" max="10753" width="6.28515625" customWidth="1"/>
    <col min="10754" max="10754" width="17.140625" customWidth="1"/>
    <col min="10755" max="10755" width="20.5703125" customWidth="1"/>
    <col min="10756" max="10756" width="19.140625" customWidth="1"/>
    <col min="10757" max="10757" width="21" customWidth="1"/>
    <col min="10758" max="10758" width="25.7109375" customWidth="1"/>
    <col min="10759" max="10759" width="23.7109375" customWidth="1"/>
    <col min="11009" max="11009" width="6.28515625" customWidth="1"/>
    <col min="11010" max="11010" width="17.140625" customWidth="1"/>
    <col min="11011" max="11011" width="20.5703125" customWidth="1"/>
    <col min="11012" max="11012" width="19.140625" customWidth="1"/>
    <col min="11013" max="11013" width="21" customWidth="1"/>
    <col min="11014" max="11014" width="25.7109375" customWidth="1"/>
    <col min="11015" max="11015" width="23.7109375" customWidth="1"/>
    <col min="11265" max="11265" width="6.28515625" customWidth="1"/>
    <col min="11266" max="11266" width="17.140625" customWidth="1"/>
    <col min="11267" max="11267" width="20.5703125" customWidth="1"/>
    <col min="11268" max="11268" width="19.140625" customWidth="1"/>
    <col min="11269" max="11269" width="21" customWidth="1"/>
    <col min="11270" max="11270" width="25.7109375" customWidth="1"/>
    <col min="11271" max="11271" width="23.7109375" customWidth="1"/>
    <col min="11521" max="11521" width="6.28515625" customWidth="1"/>
    <col min="11522" max="11522" width="17.140625" customWidth="1"/>
    <col min="11523" max="11523" width="20.5703125" customWidth="1"/>
    <col min="11524" max="11524" width="19.140625" customWidth="1"/>
    <col min="11525" max="11525" width="21" customWidth="1"/>
    <col min="11526" max="11526" width="25.7109375" customWidth="1"/>
    <col min="11527" max="11527" width="23.7109375" customWidth="1"/>
    <col min="11777" max="11777" width="6.28515625" customWidth="1"/>
    <col min="11778" max="11778" width="17.140625" customWidth="1"/>
    <col min="11779" max="11779" width="20.5703125" customWidth="1"/>
    <col min="11780" max="11780" width="19.140625" customWidth="1"/>
    <col min="11781" max="11781" width="21" customWidth="1"/>
    <col min="11782" max="11782" width="25.7109375" customWidth="1"/>
    <col min="11783" max="11783" width="23.7109375" customWidth="1"/>
    <col min="12033" max="12033" width="6.28515625" customWidth="1"/>
    <col min="12034" max="12034" width="17.140625" customWidth="1"/>
    <col min="12035" max="12035" width="20.5703125" customWidth="1"/>
    <col min="12036" max="12036" width="19.140625" customWidth="1"/>
    <col min="12037" max="12037" width="21" customWidth="1"/>
    <col min="12038" max="12038" width="25.7109375" customWidth="1"/>
    <col min="12039" max="12039" width="23.7109375" customWidth="1"/>
    <col min="12289" max="12289" width="6.28515625" customWidth="1"/>
    <col min="12290" max="12290" width="17.140625" customWidth="1"/>
    <col min="12291" max="12291" width="20.5703125" customWidth="1"/>
    <col min="12292" max="12292" width="19.140625" customWidth="1"/>
    <col min="12293" max="12293" width="21" customWidth="1"/>
    <col min="12294" max="12294" width="25.7109375" customWidth="1"/>
    <col min="12295" max="12295" width="23.7109375" customWidth="1"/>
    <col min="12545" max="12545" width="6.28515625" customWidth="1"/>
    <col min="12546" max="12546" width="17.140625" customWidth="1"/>
    <col min="12547" max="12547" width="20.5703125" customWidth="1"/>
    <col min="12548" max="12548" width="19.140625" customWidth="1"/>
    <col min="12549" max="12549" width="21" customWidth="1"/>
    <col min="12550" max="12550" width="25.7109375" customWidth="1"/>
    <col min="12551" max="12551" width="23.7109375" customWidth="1"/>
    <col min="12801" max="12801" width="6.28515625" customWidth="1"/>
    <col min="12802" max="12802" width="17.140625" customWidth="1"/>
    <col min="12803" max="12803" width="20.5703125" customWidth="1"/>
    <col min="12804" max="12804" width="19.140625" customWidth="1"/>
    <col min="12805" max="12805" width="21" customWidth="1"/>
    <col min="12806" max="12806" width="25.7109375" customWidth="1"/>
    <col min="12807" max="12807" width="23.7109375" customWidth="1"/>
    <col min="13057" max="13057" width="6.28515625" customWidth="1"/>
    <col min="13058" max="13058" width="17.140625" customWidth="1"/>
    <col min="13059" max="13059" width="20.5703125" customWidth="1"/>
    <col min="13060" max="13060" width="19.140625" customWidth="1"/>
    <col min="13061" max="13061" width="21" customWidth="1"/>
    <col min="13062" max="13062" width="25.7109375" customWidth="1"/>
    <col min="13063" max="13063" width="23.7109375" customWidth="1"/>
    <col min="13313" max="13313" width="6.28515625" customWidth="1"/>
    <col min="13314" max="13314" width="17.140625" customWidth="1"/>
    <col min="13315" max="13315" width="20.5703125" customWidth="1"/>
    <col min="13316" max="13316" width="19.140625" customWidth="1"/>
    <col min="13317" max="13317" width="21" customWidth="1"/>
    <col min="13318" max="13318" width="25.7109375" customWidth="1"/>
    <col min="13319" max="13319" width="23.7109375" customWidth="1"/>
    <col min="13569" max="13569" width="6.28515625" customWidth="1"/>
    <col min="13570" max="13570" width="17.140625" customWidth="1"/>
    <col min="13571" max="13571" width="20.5703125" customWidth="1"/>
    <col min="13572" max="13572" width="19.140625" customWidth="1"/>
    <col min="13573" max="13573" width="21" customWidth="1"/>
    <col min="13574" max="13574" width="25.7109375" customWidth="1"/>
    <col min="13575" max="13575" width="23.7109375" customWidth="1"/>
    <col min="13825" max="13825" width="6.28515625" customWidth="1"/>
    <col min="13826" max="13826" width="17.140625" customWidth="1"/>
    <col min="13827" max="13827" width="20.5703125" customWidth="1"/>
    <col min="13828" max="13828" width="19.140625" customWidth="1"/>
    <col min="13829" max="13829" width="21" customWidth="1"/>
    <col min="13830" max="13830" width="25.7109375" customWidth="1"/>
    <col min="13831" max="13831" width="23.7109375" customWidth="1"/>
    <col min="14081" max="14081" width="6.28515625" customWidth="1"/>
    <col min="14082" max="14082" width="17.140625" customWidth="1"/>
    <col min="14083" max="14083" width="20.5703125" customWidth="1"/>
    <col min="14084" max="14084" width="19.140625" customWidth="1"/>
    <col min="14085" max="14085" width="21" customWidth="1"/>
    <col min="14086" max="14086" width="25.7109375" customWidth="1"/>
    <col min="14087" max="14087" width="23.7109375" customWidth="1"/>
    <col min="14337" max="14337" width="6.28515625" customWidth="1"/>
    <col min="14338" max="14338" width="17.140625" customWidth="1"/>
    <col min="14339" max="14339" width="20.5703125" customWidth="1"/>
    <col min="14340" max="14340" width="19.140625" customWidth="1"/>
    <col min="14341" max="14341" width="21" customWidth="1"/>
    <col min="14342" max="14342" width="25.7109375" customWidth="1"/>
    <col min="14343" max="14343" width="23.7109375" customWidth="1"/>
    <col min="14593" max="14593" width="6.28515625" customWidth="1"/>
    <col min="14594" max="14594" width="17.140625" customWidth="1"/>
    <col min="14595" max="14595" width="20.5703125" customWidth="1"/>
    <col min="14596" max="14596" width="19.140625" customWidth="1"/>
    <col min="14597" max="14597" width="21" customWidth="1"/>
    <col min="14598" max="14598" width="25.7109375" customWidth="1"/>
    <col min="14599" max="14599" width="23.7109375" customWidth="1"/>
    <col min="14849" max="14849" width="6.28515625" customWidth="1"/>
    <col min="14850" max="14850" width="17.140625" customWidth="1"/>
    <col min="14851" max="14851" width="20.5703125" customWidth="1"/>
    <col min="14852" max="14852" width="19.140625" customWidth="1"/>
    <col min="14853" max="14853" width="21" customWidth="1"/>
    <col min="14854" max="14854" width="25.7109375" customWidth="1"/>
    <col min="14855" max="14855" width="23.7109375" customWidth="1"/>
    <col min="15105" max="15105" width="6.28515625" customWidth="1"/>
    <col min="15106" max="15106" width="17.140625" customWidth="1"/>
    <col min="15107" max="15107" width="20.5703125" customWidth="1"/>
    <col min="15108" max="15108" width="19.140625" customWidth="1"/>
    <col min="15109" max="15109" width="21" customWidth="1"/>
    <col min="15110" max="15110" width="25.7109375" customWidth="1"/>
    <col min="15111" max="15111" width="23.7109375" customWidth="1"/>
    <col min="15361" max="15361" width="6.28515625" customWidth="1"/>
    <col min="15362" max="15362" width="17.140625" customWidth="1"/>
    <col min="15363" max="15363" width="20.5703125" customWidth="1"/>
    <col min="15364" max="15364" width="19.140625" customWidth="1"/>
    <col min="15365" max="15365" width="21" customWidth="1"/>
    <col min="15366" max="15366" width="25.7109375" customWidth="1"/>
    <col min="15367" max="15367" width="23.7109375" customWidth="1"/>
    <col min="15617" max="15617" width="6.28515625" customWidth="1"/>
    <col min="15618" max="15618" width="17.140625" customWidth="1"/>
    <col min="15619" max="15619" width="20.5703125" customWidth="1"/>
    <col min="15620" max="15620" width="19.140625" customWidth="1"/>
    <col min="15621" max="15621" width="21" customWidth="1"/>
    <col min="15622" max="15622" width="25.7109375" customWidth="1"/>
    <col min="15623" max="15623" width="23.7109375" customWidth="1"/>
    <col min="15873" max="15873" width="6.28515625" customWidth="1"/>
    <col min="15874" max="15874" width="17.140625" customWidth="1"/>
    <col min="15875" max="15875" width="20.5703125" customWidth="1"/>
    <col min="15876" max="15876" width="19.140625" customWidth="1"/>
    <col min="15877" max="15877" width="21" customWidth="1"/>
    <col min="15878" max="15878" width="25.7109375" customWidth="1"/>
    <col min="15879" max="15879" width="23.7109375" customWidth="1"/>
    <col min="16129" max="16129" width="6.28515625" customWidth="1"/>
    <col min="16130" max="16130" width="17.140625" customWidth="1"/>
    <col min="16131" max="16131" width="20.5703125" customWidth="1"/>
    <col min="16132" max="16132" width="19.140625" customWidth="1"/>
    <col min="16133" max="16133" width="21" customWidth="1"/>
    <col min="16134" max="16134" width="25.7109375" customWidth="1"/>
    <col min="16135" max="16135" width="23.7109375" customWidth="1"/>
  </cols>
  <sheetData>
    <row r="1" spans="1:10" x14ac:dyDescent="0.25">
      <c r="C1" s="15"/>
      <c r="D1" s="7"/>
      <c r="E1" s="7"/>
      <c r="F1" s="15"/>
      <c r="J1" s="15" t="s">
        <v>127</v>
      </c>
    </row>
    <row r="3" spans="1:10" ht="93" customHeight="1" x14ac:dyDescent="0.25">
      <c r="A3" s="421" t="s">
        <v>209</v>
      </c>
      <c r="B3" s="421"/>
      <c r="C3" s="421"/>
      <c r="D3" s="421"/>
      <c r="E3" s="421"/>
      <c r="F3" s="421"/>
      <c r="G3" s="421"/>
      <c r="H3" s="421"/>
      <c r="I3" s="421"/>
      <c r="J3" s="421"/>
    </row>
    <row r="4" spans="1:10" s="14" customFormat="1" x14ac:dyDescent="0.25">
      <c r="A4" s="14" t="s">
        <v>195</v>
      </c>
    </row>
    <row r="6" spans="1:10" ht="30.75" customHeight="1" x14ac:dyDescent="0.25">
      <c r="A6" s="416" t="s">
        <v>43</v>
      </c>
      <c r="B6" s="416" t="s">
        <v>8</v>
      </c>
      <c r="C6" s="422" t="s">
        <v>15</v>
      </c>
      <c r="D6" s="423"/>
      <c r="E6" s="416" t="s">
        <v>44</v>
      </c>
      <c r="F6" s="416" t="s">
        <v>45</v>
      </c>
      <c r="G6" s="416" t="s">
        <v>16</v>
      </c>
      <c r="H6" s="422" t="s">
        <v>46</v>
      </c>
      <c r="I6" s="424"/>
      <c r="J6" s="423"/>
    </row>
    <row r="7" spans="1:10" s="34" customFormat="1" ht="20.25" customHeight="1" x14ac:dyDescent="0.25">
      <c r="A7" s="416"/>
      <c r="B7" s="416"/>
      <c r="C7" s="425" t="s">
        <v>47</v>
      </c>
      <c r="D7" s="427" t="s">
        <v>48</v>
      </c>
      <c r="E7" s="416"/>
      <c r="F7" s="416"/>
      <c r="G7" s="416"/>
      <c r="H7" s="422" t="s">
        <v>30</v>
      </c>
      <c r="I7" s="424"/>
      <c r="J7" s="423"/>
    </row>
    <row r="8" spans="1:10" ht="46.5" customHeight="1" x14ac:dyDescent="0.25">
      <c r="A8" s="416"/>
      <c r="B8" s="416"/>
      <c r="C8" s="426"/>
      <c r="D8" s="428"/>
      <c r="E8" s="416"/>
      <c r="F8" s="416"/>
      <c r="G8" s="416"/>
      <c r="H8" s="16" t="s">
        <v>104</v>
      </c>
      <c r="I8" s="16" t="s">
        <v>110</v>
      </c>
      <c r="J8" s="16" t="s">
        <v>135</v>
      </c>
    </row>
    <row r="9" spans="1:1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</row>
    <row r="10" spans="1:10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</row>
    <row r="11" spans="1:10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</row>
    <row r="13" spans="1:10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</row>
    <row r="14" spans="1:10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</row>
    <row r="17" spans="1:9" x14ac:dyDescent="0.25">
      <c r="A17" s="7" t="s">
        <v>18</v>
      </c>
      <c r="B17" s="7"/>
      <c r="C17" s="7"/>
      <c r="D17" s="7"/>
      <c r="E17" s="7" t="s">
        <v>19</v>
      </c>
      <c r="F17" s="7"/>
      <c r="G17" s="12"/>
      <c r="H17" s="12"/>
      <c r="I17" s="12"/>
    </row>
    <row r="18" spans="1:9" x14ac:dyDescent="0.25">
      <c r="A18" s="7" t="s">
        <v>20</v>
      </c>
      <c r="B18" s="7"/>
      <c r="C18" s="7"/>
      <c r="D18" s="10"/>
      <c r="E18" s="10" t="s">
        <v>21</v>
      </c>
      <c r="F18" s="9"/>
      <c r="G18" s="12"/>
      <c r="H18" s="12"/>
      <c r="I18" s="12"/>
    </row>
    <row r="19" spans="1:9" x14ac:dyDescent="0.25">
      <c r="A19" s="10" t="s">
        <v>22</v>
      </c>
      <c r="B19" s="10"/>
      <c r="C19" s="7"/>
      <c r="D19" s="7"/>
      <c r="E19" s="7"/>
      <c r="F19" s="7"/>
      <c r="G19" s="12"/>
      <c r="H19" s="12"/>
      <c r="I19" s="12"/>
    </row>
    <row r="20" spans="1:9" x14ac:dyDescent="0.25">
      <c r="A20" s="7" t="s">
        <v>23</v>
      </c>
      <c r="B20" s="7"/>
      <c r="C20" s="7"/>
      <c r="D20" s="7"/>
      <c r="E20" s="7" t="s">
        <v>24</v>
      </c>
      <c r="F20" s="7"/>
      <c r="G20" s="12"/>
      <c r="H20" s="12"/>
      <c r="I20" s="12"/>
    </row>
  </sheetData>
  <mergeCells count="11">
    <mergeCell ref="A3:J3"/>
    <mergeCell ref="A6:A8"/>
    <mergeCell ref="B6:B8"/>
    <mergeCell ref="C6:D6"/>
    <mergeCell ref="E6:E8"/>
    <mergeCell ref="F6:F8"/>
    <mergeCell ref="G6:G8"/>
    <mergeCell ref="H6:J6"/>
    <mergeCell ref="H7:J7"/>
    <mergeCell ref="C7:C8"/>
    <mergeCell ref="D7:D8"/>
  </mergeCells>
  <pageMargins left="0.17" right="0.17" top="0.26" bottom="0.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workbookViewId="0">
      <selection activeCell="A5" sqref="A5:G5"/>
    </sheetView>
  </sheetViews>
  <sheetFormatPr defaultRowHeight="15" x14ac:dyDescent="0.25"/>
  <cols>
    <col min="1" max="1" width="40" customWidth="1"/>
    <col min="2" max="2" width="23.42578125" customWidth="1"/>
    <col min="3" max="3" width="12.28515625" customWidth="1"/>
    <col min="4" max="4" width="17.5703125" customWidth="1"/>
    <col min="5" max="6" width="12" customWidth="1"/>
    <col min="7" max="7" width="13.5703125" customWidth="1"/>
    <col min="8" max="8" width="47.28515625" customWidth="1"/>
    <col min="257" max="257" width="40" customWidth="1"/>
    <col min="258" max="258" width="23.42578125" customWidth="1"/>
    <col min="259" max="259" width="12.28515625" customWidth="1"/>
    <col min="260" max="260" width="13.140625" customWidth="1"/>
    <col min="261" max="262" width="12" customWidth="1"/>
    <col min="263" max="263" width="11.42578125" customWidth="1"/>
    <col min="264" max="264" width="37.85546875" customWidth="1"/>
    <col min="513" max="513" width="40" customWidth="1"/>
    <col min="514" max="514" width="23.42578125" customWidth="1"/>
    <col min="515" max="515" width="12.28515625" customWidth="1"/>
    <col min="516" max="516" width="13.140625" customWidth="1"/>
    <col min="517" max="518" width="12" customWidth="1"/>
    <col min="519" max="519" width="11.42578125" customWidth="1"/>
    <col min="520" max="520" width="37.85546875" customWidth="1"/>
    <col min="769" max="769" width="40" customWidth="1"/>
    <col min="770" max="770" width="23.42578125" customWidth="1"/>
    <col min="771" max="771" width="12.28515625" customWidth="1"/>
    <col min="772" max="772" width="13.140625" customWidth="1"/>
    <col min="773" max="774" width="12" customWidth="1"/>
    <col min="775" max="775" width="11.42578125" customWidth="1"/>
    <col min="776" max="776" width="37.85546875" customWidth="1"/>
    <col min="1025" max="1025" width="40" customWidth="1"/>
    <col min="1026" max="1026" width="23.42578125" customWidth="1"/>
    <col min="1027" max="1027" width="12.28515625" customWidth="1"/>
    <col min="1028" max="1028" width="13.140625" customWidth="1"/>
    <col min="1029" max="1030" width="12" customWidth="1"/>
    <col min="1031" max="1031" width="11.42578125" customWidth="1"/>
    <col min="1032" max="1032" width="37.85546875" customWidth="1"/>
    <col min="1281" max="1281" width="40" customWidth="1"/>
    <col min="1282" max="1282" width="23.42578125" customWidth="1"/>
    <col min="1283" max="1283" width="12.28515625" customWidth="1"/>
    <col min="1284" max="1284" width="13.140625" customWidth="1"/>
    <col min="1285" max="1286" width="12" customWidth="1"/>
    <col min="1287" max="1287" width="11.42578125" customWidth="1"/>
    <col min="1288" max="1288" width="37.85546875" customWidth="1"/>
    <col min="1537" max="1537" width="40" customWidth="1"/>
    <col min="1538" max="1538" width="23.42578125" customWidth="1"/>
    <col min="1539" max="1539" width="12.28515625" customWidth="1"/>
    <col min="1540" max="1540" width="13.140625" customWidth="1"/>
    <col min="1541" max="1542" width="12" customWidth="1"/>
    <col min="1543" max="1543" width="11.42578125" customWidth="1"/>
    <col min="1544" max="1544" width="37.85546875" customWidth="1"/>
    <col min="1793" max="1793" width="40" customWidth="1"/>
    <col min="1794" max="1794" width="23.42578125" customWidth="1"/>
    <col min="1795" max="1795" width="12.28515625" customWidth="1"/>
    <col min="1796" max="1796" width="13.140625" customWidth="1"/>
    <col min="1797" max="1798" width="12" customWidth="1"/>
    <col min="1799" max="1799" width="11.42578125" customWidth="1"/>
    <col min="1800" max="1800" width="37.85546875" customWidth="1"/>
    <col min="2049" max="2049" width="40" customWidth="1"/>
    <col min="2050" max="2050" width="23.42578125" customWidth="1"/>
    <col min="2051" max="2051" width="12.28515625" customWidth="1"/>
    <col min="2052" max="2052" width="13.140625" customWidth="1"/>
    <col min="2053" max="2054" width="12" customWidth="1"/>
    <col min="2055" max="2055" width="11.42578125" customWidth="1"/>
    <col min="2056" max="2056" width="37.85546875" customWidth="1"/>
    <col min="2305" max="2305" width="40" customWidth="1"/>
    <col min="2306" max="2306" width="23.42578125" customWidth="1"/>
    <col min="2307" max="2307" width="12.28515625" customWidth="1"/>
    <col min="2308" max="2308" width="13.140625" customWidth="1"/>
    <col min="2309" max="2310" width="12" customWidth="1"/>
    <col min="2311" max="2311" width="11.42578125" customWidth="1"/>
    <col min="2312" max="2312" width="37.85546875" customWidth="1"/>
    <col min="2561" max="2561" width="40" customWidth="1"/>
    <col min="2562" max="2562" width="23.42578125" customWidth="1"/>
    <col min="2563" max="2563" width="12.28515625" customWidth="1"/>
    <col min="2564" max="2564" width="13.140625" customWidth="1"/>
    <col min="2565" max="2566" width="12" customWidth="1"/>
    <col min="2567" max="2567" width="11.42578125" customWidth="1"/>
    <col min="2568" max="2568" width="37.85546875" customWidth="1"/>
    <col min="2817" max="2817" width="40" customWidth="1"/>
    <col min="2818" max="2818" width="23.42578125" customWidth="1"/>
    <col min="2819" max="2819" width="12.28515625" customWidth="1"/>
    <col min="2820" max="2820" width="13.140625" customWidth="1"/>
    <col min="2821" max="2822" width="12" customWidth="1"/>
    <col min="2823" max="2823" width="11.42578125" customWidth="1"/>
    <col min="2824" max="2824" width="37.85546875" customWidth="1"/>
    <col min="3073" max="3073" width="40" customWidth="1"/>
    <col min="3074" max="3074" width="23.42578125" customWidth="1"/>
    <col min="3075" max="3075" width="12.28515625" customWidth="1"/>
    <col min="3076" max="3076" width="13.140625" customWidth="1"/>
    <col min="3077" max="3078" width="12" customWidth="1"/>
    <col min="3079" max="3079" width="11.42578125" customWidth="1"/>
    <col min="3080" max="3080" width="37.85546875" customWidth="1"/>
    <col min="3329" max="3329" width="40" customWidth="1"/>
    <col min="3330" max="3330" width="23.42578125" customWidth="1"/>
    <col min="3331" max="3331" width="12.28515625" customWidth="1"/>
    <col min="3332" max="3332" width="13.140625" customWidth="1"/>
    <col min="3333" max="3334" width="12" customWidth="1"/>
    <col min="3335" max="3335" width="11.42578125" customWidth="1"/>
    <col min="3336" max="3336" width="37.85546875" customWidth="1"/>
    <col min="3585" max="3585" width="40" customWidth="1"/>
    <col min="3586" max="3586" width="23.42578125" customWidth="1"/>
    <col min="3587" max="3587" width="12.28515625" customWidth="1"/>
    <col min="3588" max="3588" width="13.140625" customWidth="1"/>
    <col min="3589" max="3590" width="12" customWidth="1"/>
    <col min="3591" max="3591" width="11.42578125" customWidth="1"/>
    <col min="3592" max="3592" width="37.85546875" customWidth="1"/>
    <col min="3841" max="3841" width="40" customWidth="1"/>
    <col min="3842" max="3842" width="23.42578125" customWidth="1"/>
    <col min="3843" max="3843" width="12.28515625" customWidth="1"/>
    <col min="3844" max="3844" width="13.140625" customWidth="1"/>
    <col min="3845" max="3846" width="12" customWidth="1"/>
    <col min="3847" max="3847" width="11.42578125" customWidth="1"/>
    <col min="3848" max="3848" width="37.85546875" customWidth="1"/>
    <col min="4097" max="4097" width="40" customWidth="1"/>
    <col min="4098" max="4098" width="23.42578125" customWidth="1"/>
    <col min="4099" max="4099" width="12.28515625" customWidth="1"/>
    <col min="4100" max="4100" width="13.140625" customWidth="1"/>
    <col min="4101" max="4102" width="12" customWidth="1"/>
    <col min="4103" max="4103" width="11.42578125" customWidth="1"/>
    <col min="4104" max="4104" width="37.85546875" customWidth="1"/>
    <col min="4353" max="4353" width="40" customWidth="1"/>
    <col min="4354" max="4354" width="23.42578125" customWidth="1"/>
    <col min="4355" max="4355" width="12.28515625" customWidth="1"/>
    <col min="4356" max="4356" width="13.140625" customWidth="1"/>
    <col min="4357" max="4358" width="12" customWidth="1"/>
    <col min="4359" max="4359" width="11.42578125" customWidth="1"/>
    <col min="4360" max="4360" width="37.85546875" customWidth="1"/>
    <col min="4609" max="4609" width="40" customWidth="1"/>
    <col min="4610" max="4610" width="23.42578125" customWidth="1"/>
    <col min="4611" max="4611" width="12.28515625" customWidth="1"/>
    <col min="4612" max="4612" width="13.140625" customWidth="1"/>
    <col min="4613" max="4614" width="12" customWidth="1"/>
    <col min="4615" max="4615" width="11.42578125" customWidth="1"/>
    <col min="4616" max="4616" width="37.85546875" customWidth="1"/>
    <col min="4865" max="4865" width="40" customWidth="1"/>
    <col min="4866" max="4866" width="23.42578125" customWidth="1"/>
    <col min="4867" max="4867" width="12.28515625" customWidth="1"/>
    <col min="4868" max="4868" width="13.140625" customWidth="1"/>
    <col min="4869" max="4870" width="12" customWidth="1"/>
    <col min="4871" max="4871" width="11.42578125" customWidth="1"/>
    <col min="4872" max="4872" width="37.85546875" customWidth="1"/>
    <col min="5121" max="5121" width="40" customWidth="1"/>
    <col min="5122" max="5122" width="23.42578125" customWidth="1"/>
    <col min="5123" max="5123" width="12.28515625" customWidth="1"/>
    <col min="5124" max="5124" width="13.140625" customWidth="1"/>
    <col min="5125" max="5126" width="12" customWidth="1"/>
    <col min="5127" max="5127" width="11.42578125" customWidth="1"/>
    <col min="5128" max="5128" width="37.85546875" customWidth="1"/>
    <col min="5377" max="5377" width="40" customWidth="1"/>
    <col min="5378" max="5378" width="23.42578125" customWidth="1"/>
    <col min="5379" max="5379" width="12.28515625" customWidth="1"/>
    <col min="5380" max="5380" width="13.140625" customWidth="1"/>
    <col min="5381" max="5382" width="12" customWidth="1"/>
    <col min="5383" max="5383" width="11.42578125" customWidth="1"/>
    <col min="5384" max="5384" width="37.85546875" customWidth="1"/>
    <col min="5633" max="5633" width="40" customWidth="1"/>
    <col min="5634" max="5634" width="23.42578125" customWidth="1"/>
    <col min="5635" max="5635" width="12.28515625" customWidth="1"/>
    <col min="5636" max="5636" width="13.140625" customWidth="1"/>
    <col min="5637" max="5638" width="12" customWidth="1"/>
    <col min="5639" max="5639" width="11.42578125" customWidth="1"/>
    <col min="5640" max="5640" width="37.85546875" customWidth="1"/>
    <col min="5889" max="5889" width="40" customWidth="1"/>
    <col min="5890" max="5890" width="23.42578125" customWidth="1"/>
    <col min="5891" max="5891" width="12.28515625" customWidth="1"/>
    <col min="5892" max="5892" width="13.140625" customWidth="1"/>
    <col min="5893" max="5894" width="12" customWidth="1"/>
    <col min="5895" max="5895" width="11.42578125" customWidth="1"/>
    <col min="5896" max="5896" width="37.85546875" customWidth="1"/>
    <col min="6145" max="6145" width="40" customWidth="1"/>
    <col min="6146" max="6146" width="23.42578125" customWidth="1"/>
    <col min="6147" max="6147" width="12.28515625" customWidth="1"/>
    <col min="6148" max="6148" width="13.140625" customWidth="1"/>
    <col min="6149" max="6150" width="12" customWidth="1"/>
    <col min="6151" max="6151" width="11.42578125" customWidth="1"/>
    <col min="6152" max="6152" width="37.85546875" customWidth="1"/>
    <col min="6401" max="6401" width="40" customWidth="1"/>
    <col min="6402" max="6402" width="23.42578125" customWidth="1"/>
    <col min="6403" max="6403" width="12.28515625" customWidth="1"/>
    <col min="6404" max="6404" width="13.140625" customWidth="1"/>
    <col min="6405" max="6406" width="12" customWidth="1"/>
    <col min="6407" max="6407" width="11.42578125" customWidth="1"/>
    <col min="6408" max="6408" width="37.85546875" customWidth="1"/>
    <col min="6657" max="6657" width="40" customWidth="1"/>
    <col min="6658" max="6658" width="23.42578125" customWidth="1"/>
    <col min="6659" max="6659" width="12.28515625" customWidth="1"/>
    <col min="6660" max="6660" width="13.140625" customWidth="1"/>
    <col min="6661" max="6662" width="12" customWidth="1"/>
    <col min="6663" max="6663" width="11.42578125" customWidth="1"/>
    <col min="6664" max="6664" width="37.85546875" customWidth="1"/>
    <col min="6913" max="6913" width="40" customWidth="1"/>
    <col min="6914" max="6914" width="23.42578125" customWidth="1"/>
    <col min="6915" max="6915" width="12.28515625" customWidth="1"/>
    <col min="6916" max="6916" width="13.140625" customWidth="1"/>
    <col min="6917" max="6918" width="12" customWidth="1"/>
    <col min="6919" max="6919" width="11.42578125" customWidth="1"/>
    <col min="6920" max="6920" width="37.85546875" customWidth="1"/>
    <col min="7169" max="7169" width="40" customWidth="1"/>
    <col min="7170" max="7170" width="23.42578125" customWidth="1"/>
    <col min="7171" max="7171" width="12.28515625" customWidth="1"/>
    <col min="7172" max="7172" width="13.140625" customWidth="1"/>
    <col min="7173" max="7174" width="12" customWidth="1"/>
    <col min="7175" max="7175" width="11.42578125" customWidth="1"/>
    <col min="7176" max="7176" width="37.85546875" customWidth="1"/>
    <col min="7425" max="7425" width="40" customWidth="1"/>
    <col min="7426" max="7426" width="23.42578125" customWidth="1"/>
    <col min="7427" max="7427" width="12.28515625" customWidth="1"/>
    <col min="7428" max="7428" width="13.140625" customWidth="1"/>
    <col min="7429" max="7430" width="12" customWidth="1"/>
    <col min="7431" max="7431" width="11.42578125" customWidth="1"/>
    <col min="7432" max="7432" width="37.85546875" customWidth="1"/>
    <col min="7681" max="7681" width="40" customWidth="1"/>
    <col min="7682" max="7682" width="23.42578125" customWidth="1"/>
    <col min="7683" max="7683" width="12.28515625" customWidth="1"/>
    <col min="7684" max="7684" width="13.140625" customWidth="1"/>
    <col min="7685" max="7686" width="12" customWidth="1"/>
    <col min="7687" max="7687" width="11.42578125" customWidth="1"/>
    <col min="7688" max="7688" width="37.85546875" customWidth="1"/>
    <col min="7937" max="7937" width="40" customWidth="1"/>
    <col min="7938" max="7938" width="23.42578125" customWidth="1"/>
    <col min="7939" max="7939" width="12.28515625" customWidth="1"/>
    <col min="7940" max="7940" width="13.140625" customWidth="1"/>
    <col min="7941" max="7942" width="12" customWidth="1"/>
    <col min="7943" max="7943" width="11.42578125" customWidth="1"/>
    <col min="7944" max="7944" width="37.85546875" customWidth="1"/>
    <col min="8193" max="8193" width="40" customWidth="1"/>
    <col min="8194" max="8194" width="23.42578125" customWidth="1"/>
    <col min="8195" max="8195" width="12.28515625" customWidth="1"/>
    <col min="8196" max="8196" width="13.140625" customWidth="1"/>
    <col min="8197" max="8198" width="12" customWidth="1"/>
    <col min="8199" max="8199" width="11.42578125" customWidth="1"/>
    <col min="8200" max="8200" width="37.85546875" customWidth="1"/>
    <col min="8449" max="8449" width="40" customWidth="1"/>
    <col min="8450" max="8450" width="23.42578125" customWidth="1"/>
    <col min="8451" max="8451" width="12.28515625" customWidth="1"/>
    <col min="8452" max="8452" width="13.140625" customWidth="1"/>
    <col min="8453" max="8454" width="12" customWidth="1"/>
    <col min="8455" max="8455" width="11.42578125" customWidth="1"/>
    <col min="8456" max="8456" width="37.85546875" customWidth="1"/>
    <col min="8705" max="8705" width="40" customWidth="1"/>
    <col min="8706" max="8706" width="23.42578125" customWidth="1"/>
    <col min="8707" max="8707" width="12.28515625" customWidth="1"/>
    <col min="8708" max="8708" width="13.140625" customWidth="1"/>
    <col min="8709" max="8710" width="12" customWidth="1"/>
    <col min="8711" max="8711" width="11.42578125" customWidth="1"/>
    <col min="8712" max="8712" width="37.85546875" customWidth="1"/>
    <col min="8961" max="8961" width="40" customWidth="1"/>
    <col min="8962" max="8962" width="23.42578125" customWidth="1"/>
    <col min="8963" max="8963" width="12.28515625" customWidth="1"/>
    <col min="8964" max="8964" width="13.140625" customWidth="1"/>
    <col min="8965" max="8966" width="12" customWidth="1"/>
    <col min="8967" max="8967" width="11.42578125" customWidth="1"/>
    <col min="8968" max="8968" width="37.85546875" customWidth="1"/>
    <col min="9217" max="9217" width="40" customWidth="1"/>
    <col min="9218" max="9218" width="23.42578125" customWidth="1"/>
    <col min="9219" max="9219" width="12.28515625" customWidth="1"/>
    <col min="9220" max="9220" width="13.140625" customWidth="1"/>
    <col min="9221" max="9222" width="12" customWidth="1"/>
    <col min="9223" max="9223" width="11.42578125" customWidth="1"/>
    <col min="9224" max="9224" width="37.85546875" customWidth="1"/>
    <col min="9473" max="9473" width="40" customWidth="1"/>
    <col min="9474" max="9474" width="23.42578125" customWidth="1"/>
    <col min="9475" max="9475" width="12.28515625" customWidth="1"/>
    <col min="9476" max="9476" width="13.140625" customWidth="1"/>
    <col min="9477" max="9478" width="12" customWidth="1"/>
    <col min="9479" max="9479" width="11.42578125" customWidth="1"/>
    <col min="9480" max="9480" width="37.85546875" customWidth="1"/>
    <col min="9729" max="9729" width="40" customWidth="1"/>
    <col min="9730" max="9730" width="23.42578125" customWidth="1"/>
    <col min="9731" max="9731" width="12.28515625" customWidth="1"/>
    <col min="9732" max="9732" width="13.140625" customWidth="1"/>
    <col min="9733" max="9734" width="12" customWidth="1"/>
    <col min="9735" max="9735" width="11.42578125" customWidth="1"/>
    <col min="9736" max="9736" width="37.85546875" customWidth="1"/>
    <col min="9985" max="9985" width="40" customWidth="1"/>
    <col min="9986" max="9986" width="23.42578125" customWidth="1"/>
    <col min="9987" max="9987" width="12.28515625" customWidth="1"/>
    <col min="9988" max="9988" width="13.140625" customWidth="1"/>
    <col min="9989" max="9990" width="12" customWidth="1"/>
    <col min="9991" max="9991" width="11.42578125" customWidth="1"/>
    <col min="9992" max="9992" width="37.85546875" customWidth="1"/>
    <col min="10241" max="10241" width="40" customWidth="1"/>
    <col min="10242" max="10242" width="23.42578125" customWidth="1"/>
    <col min="10243" max="10243" width="12.28515625" customWidth="1"/>
    <col min="10244" max="10244" width="13.140625" customWidth="1"/>
    <col min="10245" max="10246" width="12" customWidth="1"/>
    <col min="10247" max="10247" width="11.42578125" customWidth="1"/>
    <col min="10248" max="10248" width="37.85546875" customWidth="1"/>
    <col min="10497" max="10497" width="40" customWidth="1"/>
    <col min="10498" max="10498" width="23.42578125" customWidth="1"/>
    <col min="10499" max="10499" width="12.28515625" customWidth="1"/>
    <col min="10500" max="10500" width="13.140625" customWidth="1"/>
    <col min="10501" max="10502" width="12" customWidth="1"/>
    <col min="10503" max="10503" width="11.42578125" customWidth="1"/>
    <col min="10504" max="10504" width="37.85546875" customWidth="1"/>
    <col min="10753" max="10753" width="40" customWidth="1"/>
    <col min="10754" max="10754" width="23.42578125" customWidth="1"/>
    <col min="10755" max="10755" width="12.28515625" customWidth="1"/>
    <col min="10756" max="10756" width="13.140625" customWidth="1"/>
    <col min="10757" max="10758" width="12" customWidth="1"/>
    <col min="10759" max="10759" width="11.42578125" customWidth="1"/>
    <col min="10760" max="10760" width="37.85546875" customWidth="1"/>
    <col min="11009" max="11009" width="40" customWidth="1"/>
    <col min="11010" max="11010" width="23.42578125" customWidth="1"/>
    <col min="11011" max="11011" width="12.28515625" customWidth="1"/>
    <col min="11012" max="11012" width="13.140625" customWidth="1"/>
    <col min="11013" max="11014" width="12" customWidth="1"/>
    <col min="11015" max="11015" width="11.42578125" customWidth="1"/>
    <col min="11016" max="11016" width="37.85546875" customWidth="1"/>
    <col min="11265" max="11265" width="40" customWidth="1"/>
    <col min="11266" max="11266" width="23.42578125" customWidth="1"/>
    <col min="11267" max="11267" width="12.28515625" customWidth="1"/>
    <col min="11268" max="11268" width="13.140625" customWidth="1"/>
    <col min="11269" max="11270" width="12" customWidth="1"/>
    <col min="11271" max="11271" width="11.42578125" customWidth="1"/>
    <col min="11272" max="11272" width="37.85546875" customWidth="1"/>
    <col min="11521" max="11521" width="40" customWidth="1"/>
    <col min="11522" max="11522" width="23.42578125" customWidth="1"/>
    <col min="11523" max="11523" width="12.28515625" customWidth="1"/>
    <col min="11524" max="11524" width="13.140625" customWidth="1"/>
    <col min="11525" max="11526" width="12" customWidth="1"/>
    <col min="11527" max="11527" width="11.42578125" customWidth="1"/>
    <col min="11528" max="11528" width="37.85546875" customWidth="1"/>
    <col min="11777" max="11777" width="40" customWidth="1"/>
    <col min="11778" max="11778" width="23.42578125" customWidth="1"/>
    <col min="11779" max="11779" width="12.28515625" customWidth="1"/>
    <col min="11780" max="11780" width="13.140625" customWidth="1"/>
    <col min="11781" max="11782" width="12" customWidth="1"/>
    <col min="11783" max="11783" width="11.42578125" customWidth="1"/>
    <col min="11784" max="11784" width="37.85546875" customWidth="1"/>
    <col min="12033" max="12033" width="40" customWidth="1"/>
    <col min="12034" max="12034" width="23.42578125" customWidth="1"/>
    <col min="12035" max="12035" width="12.28515625" customWidth="1"/>
    <col min="12036" max="12036" width="13.140625" customWidth="1"/>
    <col min="12037" max="12038" width="12" customWidth="1"/>
    <col min="12039" max="12039" width="11.42578125" customWidth="1"/>
    <col min="12040" max="12040" width="37.85546875" customWidth="1"/>
    <col min="12289" max="12289" width="40" customWidth="1"/>
    <col min="12290" max="12290" width="23.42578125" customWidth="1"/>
    <col min="12291" max="12291" width="12.28515625" customWidth="1"/>
    <col min="12292" max="12292" width="13.140625" customWidth="1"/>
    <col min="12293" max="12294" width="12" customWidth="1"/>
    <col min="12295" max="12295" width="11.42578125" customWidth="1"/>
    <col min="12296" max="12296" width="37.85546875" customWidth="1"/>
    <col min="12545" max="12545" width="40" customWidth="1"/>
    <col min="12546" max="12546" width="23.42578125" customWidth="1"/>
    <col min="12547" max="12547" width="12.28515625" customWidth="1"/>
    <col min="12548" max="12548" width="13.140625" customWidth="1"/>
    <col min="12549" max="12550" width="12" customWidth="1"/>
    <col min="12551" max="12551" width="11.42578125" customWidth="1"/>
    <col min="12552" max="12552" width="37.85546875" customWidth="1"/>
    <col min="12801" max="12801" width="40" customWidth="1"/>
    <col min="12802" max="12802" width="23.42578125" customWidth="1"/>
    <col min="12803" max="12803" width="12.28515625" customWidth="1"/>
    <col min="12804" max="12804" width="13.140625" customWidth="1"/>
    <col min="12805" max="12806" width="12" customWidth="1"/>
    <col min="12807" max="12807" width="11.42578125" customWidth="1"/>
    <col min="12808" max="12808" width="37.85546875" customWidth="1"/>
    <col min="13057" max="13057" width="40" customWidth="1"/>
    <col min="13058" max="13058" width="23.42578125" customWidth="1"/>
    <col min="13059" max="13059" width="12.28515625" customWidth="1"/>
    <col min="13060" max="13060" width="13.140625" customWidth="1"/>
    <col min="13061" max="13062" width="12" customWidth="1"/>
    <col min="13063" max="13063" width="11.42578125" customWidth="1"/>
    <col min="13064" max="13064" width="37.85546875" customWidth="1"/>
    <col min="13313" max="13313" width="40" customWidth="1"/>
    <col min="13314" max="13314" width="23.42578125" customWidth="1"/>
    <col min="13315" max="13315" width="12.28515625" customWidth="1"/>
    <col min="13316" max="13316" width="13.140625" customWidth="1"/>
    <col min="13317" max="13318" width="12" customWidth="1"/>
    <col min="13319" max="13319" width="11.42578125" customWidth="1"/>
    <col min="13320" max="13320" width="37.85546875" customWidth="1"/>
    <col min="13569" max="13569" width="40" customWidth="1"/>
    <col min="13570" max="13570" width="23.42578125" customWidth="1"/>
    <col min="13571" max="13571" width="12.28515625" customWidth="1"/>
    <col min="13572" max="13572" width="13.140625" customWidth="1"/>
    <col min="13573" max="13574" width="12" customWidth="1"/>
    <col min="13575" max="13575" width="11.42578125" customWidth="1"/>
    <col min="13576" max="13576" width="37.85546875" customWidth="1"/>
    <col min="13825" max="13825" width="40" customWidth="1"/>
    <col min="13826" max="13826" width="23.42578125" customWidth="1"/>
    <col min="13827" max="13827" width="12.28515625" customWidth="1"/>
    <col min="13828" max="13828" width="13.140625" customWidth="1"/>
    <col min="13829" max="13830" width="12" customWidth="1"/>
    <col min="13831" max="13831" width="11.42578125" customWidth="1"/>
    <col min="13832" max="13832" width="37.85546875" customWidth="1"/>
    <col min="14081" max="14081" width="40" customWidth="1"/>
    <col min="14082" max="14082" width="23.42578125" customWidth="1"/>
    <col min="14083" max="14083" width="12.28515625" customWidth="1"/>
    <col min="14084" max="14084" width="13.140625" customWidth="1"/>
    <col min="14085" max="14086" width="12" customWidth="1"/>
    <col min="14087" max="14087" width="11.42578125" customWidth="1"/>
    <col min="14088" max="14088" width="37.85546875" customWidth="1"/>
    <col min="14337" max="14337" width="40" customWidth="1"/>
    <col min="14338" max="14338" width="23.42578125" customWidth="1"/>
    <col min="14339" max="14339" width="12.28515625" customWidth="1"/>
    <col min="14340" max="14340" width="13.140625" customWidth="1"/>
    <col min="14341" max="14342" width="12" customWidth="1"/>
    <col min="14343" max="14343" width="11.42578125" customWidth="1"/>
    <col min="14344" max="14344" width="37.85546875" customWidth="1"/>
    <col min="14593" max="14593" width="40" customWidth="1"/>
    <col min="14594" max="14594" width="23.42578125" customWidth="1"/>
    <col min="14595" max="14595" width="12.28515625" customWidth="1"/>
    <col min="14596" max="14596" width="13.140625" customWidth="1"/>
    <col min="14597" max="14598" width="12" customWidth="1"/>
    <col min="14599" max="14599" width="11.42578125" customWidth="1"/>
    <col min="14600" max="14600" width="37.85546875" customWidth="1"/>
    <col min="14849" max="14849" width="40" customWidth="1"/>
    <col min="14850" max="14850" width="23.42578125" customWidth="1"/>
    <col min="14851" max="14851" width="12.28515625" customWidth="1"/>
    <col min="14852" max="14852" width="13.140625" customWidth="1"/>
    <col min="14853" max="14854" width="12" customWidth="1"/>
    <col min="14855" max="14855" width="11.42578125" customWidth="1"/>
    <col min="14856" max="14856" width="37.85546875" customWidth="1"/>
    <col min="15105" max="15105" width="40" customWidth="1"/>
    <col min="15106" max="15106" width="23.42578125" customWidth="1"/>
    <col min="15107" max="15107" width="12.28515625" customWidth="1"/>
    <col min="15108" max="15108" width="13.140625" customWidth="1"/>
    <col min="15109" max="15110" width="12" customWidth="1"/>
    <col min="15111" max="15111" width="11.42578125" customWidth="1"/>
    <col min="15112" max="15112" width="37.85546875" customWidth="1"/>
    <col min="15361" max="15361" width="40" customWidth="1"/>
    <col min="15362" max="15362" width="23.42578125" customWidth="1"/>
    <col min="15363" max="15363" width="12.28515625" customWidth="1"/>
    <col min="15364" max="15364" width="13.140625" customWidth="1"/>
    <col min="15365" max="15366" width="12" customWidth="1"/>
    <col min="15367" max="15367" width="11.42578125" customWidth="1"/>
    <col min="15368" max="15368" width="37.85546875" customWidth="1"/>
    <col min="15617" max="15617" width="40" customWidth="1"/>
    <col min="15618" max="15618" width="23.42578125" customWidth="1"/>
    <col min="15619" max="15619" width="12.28515625" customWidth="1"/>
    <col min="15620" max="15620" width="13.140625" customWidth="1"/>
    <col min="15621" max="15622" width="12" customWidth="1"/>
    <col min="15623" max="15623" width="11.42578125" customWidth="1"/>
    <col min="15624" max="15624" width="37.85546875" customWidth="1"/>
    <col min="15873" max="15873" width="40" customWidth="1"/>
    <col min="15874" max="15874" width="23.42578125" customWidth="1"/>
    <col min="15875" max="15875" width="12.28515625" customWidth="1"/>
    <col min="15876" max="15876" width="13.140625" customWidth="1"/>
    <col min="15877" max="15878" width="12" customWidth="1"/>
    <col min="15879" max="15879" width="11.42578125" customWidth="1"/>
    <col min="15880" max="15880" width="37.85546875" customWidth="1"/>
    <col min="16129" max="16129" width="40" customWidth="1"/>
    <col min="16130" max="16130" width="23.42578125" customWidth="1"/>
    <col min="16131" max="16131" width="12.28515625" customWidth="1"/>
    <col min="16132" max="16132" width="13.140625" customWidth="1"/>
    <col min="16133" max="16134" width="12" customWidth="1"/>
    <col min="16135" max="16135" width="11.42578125" customWidth="1"/>
    <col min="16136" max="16136" width="37.85546875" customWidth="1"/>
  </cols>
  <sheetData>
    <row r="1" spans="1:8" ht="33.75" customHeight="1" x14ac:dyDescent="0.25">
      <c r="H1" s="18" t="s">
        <v>40</v>
      </c>
    </row>
    <row r="2" spans="1:8" s="19" customFormat="1" ht="59.25" customHeight="1" x14ac:dyDescent="0.2">
      <c r="A2" s="421" t="s">
        <v>210</v>
      </c>
      <c r="B2" s="421"/>
      <c r="C2" s="421"/>
      <c r="D2" s="421"/>
      <c r="E2" s="421"/>
      <c r="F2" s="421"/>
      <c r="G2" s="421"/>
      <c r="H2" s="421"/>
    </row>
    <row r="4" spans="1:8" s="14" customFormat="1" x14ac:dyDescent="0.25">
      <c r="A4" s="14" t="s">
        <v>195</v>
      </c>
    </row>
    <row r="5" spans="1:8" ht="21" customHeight="1" x14ac:dyDescent="0.25">
      <c r="A5" s="449" t="s">
        <v>50</v>
      </c>
      <c r="B5" s="449"/>
      <c r="C5" s="449"/>
      <c r="D5" s="449"/>
      <c r="E5" s="449"/>
      <c r="F5" s="449"/>
      <c r="G5" s="449"/>
      <c r="H5" s="449"/>
    </row>
    <row r="7" spans="1:8" ht="5.25" customHeight="1" thickBot="1" x14ac:dyDescent="0.3"/>
    <row r="8" spans="1:8" ht="19.5" customHeight="1" x14ac:dyDescent="0.25">
      <c r="A8" s="432" t="s">
        <v>51</v>
      </c>
      <c r="B8" s="435" t="s">
        <v>52</v>
      </c>
      <c r="C8" s="438" t="s">
        <v>53</v>
      </c>
      <c r="D8" s="439"/>
      <c r="E8" s="439"/>
      <c r="F8" s="439"/>
      <c r="G8" s="440"/>
      <c r="H8" s="441" t="s">
        <v>54</v>
      </c>
    </row>
    <row r="9" spans="1:8" s="34" customFormat="1" ht="15" customHeight="1" x14ac:dyDescent="0.25">
      <c r="A9" s="433"/>
      <c r="B9" s="436"/>
      <c r="C9" s="416" t="s">
        <v>136</v>
      </c>
      <c r="D9" s="445" t="s">
        <v>211</v>
      </c>
      <c r="E9" s="447" t="s">
        <v>30</v>
      </c>
      <c r="F9" s="448"/>
      <c r="G9" s="448"/>
      <c r="H9" s="442"/>
    </row>
    <row r="10" spans="1:8" ht="70.5" customHeight="1" thickBot="1" x14ac:dyDescent="0.3">
      <c r="A10" s="434"/>
      <c r="B10" s="437"/>
      <c r="C10" s="444"/>
      <c r="D10" s="446"/>
      <c r="E10" s="79" t="s">
        <v>186</v>
      </c>
      <c r="F10" s="79" t="s">
        <v>109</v>
      </c>
      <c r="G10" s="79" t="s">
        <v>187</v>
      </c>
      <c r="H10" s="443"/>
    </row>
    <row r="11" spans="1:8" ht="21.75" customHeight="1" x14ac:dyDescent="0.25">
      <c r="A11" s="46" t="s">
        <v>55</v>
      </c>
      <c r="B11" s="47" t="s">
        <v>29</v>
      </c>
      <c r="C11" s="48"/>
      <c r="D11" s="48"/>
      <c r="E11" s="48"/>
      <c r="F11" s="48"/>
      <c r="G11" s="48"/>
      <c r="H11" s="49"/>
    </row>
    <row r="12" spans="1:8" x14ac:dyDescent="0.25">
      <c r="A12" s="20"/>
      <c r="B12" s="21"/>
      <c r="C12" s="21"/>
      <c r="D12" s="21"/>
      <c r="E12" s="21"/>
      <c r="F12" s="21"/>
      <c r="G12" s="21"/>
      <c r="H12" s="22"/>
    </row>
    <row r="13" spans="1:8" x14ac:dyDescent="0.25">
      <c r="A13" s="23"/>
      <c r="B13" s="21"/>
      <c r="C13" s="21"/>
      <c r="D13" s="21"/>
      <c r="E13" s="21"/>
      <c r="F13" s="21"/>
      <c r="G13" s="21"/>
      <c r="H13" s="22"/>
    </row>
    <row r="14" spans="1:8" x14ac:dyDescent="0.25">
      <c r="A14" s="23"/>
      <c r="B14" s="21"/>
      <c r="C14" s="21"/>
      <c r="D14" s="21"/>
      <c r="E14" s="21"/>
      <c r="F14" s="21"/>
      <c r="G14" s="21"/>
      <c r="H14" s="22"/>
    </row>
    <row r="15" spans="1:8" x14ac:dyDescent="0.25">
      <c r="A15" s="23"/>
      <c r="B15" s="21"/>
      <c r="C15" s="21"/>
      <c r="D15" s="21"/>
      <c r="E15" s="21"/>
      <c r="F15" s="21"/>
      <c r="G15" s="21"/>
      <c r="H15" s="22"/>
    </row>
    <row r="16" spans="1:8" x14ac:dyDescent="0.25">
      <c r="A16" s="23"/>
      <c r="B16" s="21"/>
      <c r="C16" s="21"/>
      <c r="D16" s="21"/>
      <c r="E16" s="21"/>
      <c r="F16" s="21"/>
      <c r="G16" s="21"/>
      <c r="H16" s="22"/>
    </row>
    <row r="17" spans="1:8" x14ac:dyDescent="0.25">
      <c r="A17" s="23"/>
      <c r="B17" s="21"/>
      <c r="C17" s="21"/>
      <c r="D17" s="21"/>
      <c r="E17" s="21"/>
      <c r="F17" s="21"/>
      <c r="G17" s="21"/>
      <c r="H17" s="22"/>
    </row>
    <row r="18" spans="1:8" x14ac:dyDescent="0.25">
      <c r="A18" s="23"/>
      <c r="B18" s="21"/>
      <c r="C18" s="21"/>
      <c r="D18" s="21"/>
      <c r="E18" s="21"/>
      <c r="F18" s="21"/>
      <c r="G18" s="21"/>
      <c r="H18" s="22"/>
    </row>
    <row r="19" spans="1:8" ht="15.75" thickBot="1" x14ac:dyDescent="0.3">
      <c r="A19" s="429"/>
      <c r="B19" s="430"/>
      <c r="C19" s="430"/>
      <c r="D19" s="430"/>
      <c r="E19" s="430"/>
      <c r="F19" s="430"/>
      <c r="G19" s="430"/>
      <c r="H19" s="431"/>
    </row>
    <row r="20" spans="1:8" ht="21" customHeight="1" x14ac:dyDescent="0.25">
      <c r="A20" s="432" t="s">
        <v>51</v>
      </c>
      <c r="B20" s="435" t="s">
        <v>188</v>
      </c>
      <c r="C20" s="438" t="s">
        <v>56</v>
      </c>
      <c r="D20" s="439"/>
      <c r="E20" s="439"/>
      <c r="F20" s="439"/>
      <c r="G20" s="440"/>
      <c r="H20" s="441" t="s">
        <v>57</v>
      </c>
    </row>
    <row r="21" spans="1:8" s="34" customFormat="1" ht="21" customHeight="1" x14ac:dyDescent="0.25">
      <c r="A21" s="433"/>
      <c r="B21" s="436"/>
      <c r="C21" s="416" t="s">
        <v>136</v>
      </c>
      <c r="D21" s="445" t="s">
        <v>211</v>
      </c>
      <c r="E21" s="447" t="s">
        <v>30</v>
      </c>
      <c r="F21" s="448"/>
      <c r="G21" s="448"/>
      <c r="H21" s="442"/>
    </row>
    <row r="22" spans="1:8" ht="60.75" customHeight="1" thickBot="1" x14ac:dyDescent="0.3">
      <c r="A22" s="434"/>
      <c r="B22" s="437"/>
      <c r="C22" s="444"/>
      <c r="D22" s="446"/>
      <c r="E22" s="79" t="s">
        <v>186</v>
      </c>
      <c r="F22" s="79" t="s">
        <v>109</v>
      </c>
      <c r="G22" s="79" t="s">
        <v>187</v>
      </c>
      <c r="H22" s="443"/>
    </row>
    <row r="23" spans="1:8" ht="21.75" customHeight="1" x14ac:dyDescent="0.25">
      <c r="A23" s="46" t="s">
        <v>58</v>
      </c>
      <c r="B23" s="47" t="s">
        <v>29</v>
      </c>
      <c r="C23" s="50"/>
      <c r="D23" s="50"/>
      <c r="E23" s="50"/>
      <c r="F23" s="50"/>
      <c r="G23" s="50"/>
      <c r="H23" s="51"/>
    </row>
    <row r="24" spans="1:8" x14ac:dyDescent="0.25">
      <c r="A24" s="20"/>
      <c r="B24" s="11"/>
      <c r="C24" s="11"/>
      <c r="D24" s="11"/>
      <c r="E24" s="11"/>
      <c r="F24" s="11"/>
      <c r="G24" s="11"/>
      <c r="H24" s="24"/>
    </row>
    <row r="25" spans="1:8" x14ac:dyDescent="0.25">
      <c r="A25" s="23"/>
      <c r="B25" s="11"/>
      <c r="C25" s="11"/>
      <c r="D25" s="11"/>
      <c r="E25" s="11"/>
      <c r="F25" s="11"/>
      <c r="G25" s="11"/>
      <c r="H25" s="24"/>
    </row>
    <row r="26" spans="1:8" x14ac:dyDescent="0.25">
      <c r="A26" s="23"/>
      <c r="B26" s="11"/>
      <c r="C26" s="11"/>
      <c r="D26" s="11"/>
      <c r="E26" s="11"/>
      <c r="F26" s="11"/>
      <c r="G26" s="11"/>
      <c r="H26" s="24"/>
    </row>
    <row r="27" spans="1:8" x14ac:dyDescent="0.25">
      <c r="A27" s="23"/>
      <c r="B27" s="11"/>
      <c r="C27" s="11"/>
      <c r="D27" s="11"/>
      <c r="E27" s="11"/>
      <c r="F27" s="11"/>
      <c r="G27" s="11"/>
      <c r="H27" s="24"/>
    </row>
    <row r="28" spans="1:8" x14ac:dyDescent="0.25">
      <c r="A28" s="23"/>
      <c r="B28" s="11"/>
      <c r="C28" s="11"/>
      <c r="D28" s="11"/>
      <c r="E28" s="11"/>
      <c r="F28" s="11"/>
      <c r="G28" s="11"/>
      <c r="H28" s="24"/>
    </row>
    <row r="29" spans="1:8" x14ac:dyDescent="0.25">
      <c r="A29" s="23"/>
      <c r="B29" s="11"/>
      <c r="C29" s="11"/>
      <c r="D29" s="11"/>
      <c r="E29" s="11"/>
      <c r="F29" s="11"/>
      <c r="G29" s="11"/>
      <c r="H29" s="24"/>
    </row>
    <row r="30" spans="1:8" x14ac:dyDescent="0.25">
      <c r="A30" s="23"/>
      <c r="B30" s="11"/>
      <c r="C30" s="11"/>
      <c r="D30" s="11"/>
      <c r="E30" s="11"/>
      <c r="F30" s="11"/>
      <c r="G30" s="11"/>
      <c r="H30" s="24"/>
    </row>
    <row r="31" spans="1:8" x14ac:dyDescent="0.25">
      <c r="A31" s="23"/>
      <c r="B31" s="11"/>
      <c r="C31" s="11"/>
      <c r="D31" s="11"/>
      <c r="E31" s="11"/>
      <c r="F31" s="11"/>
      <c r="G31" s="11"/>
      <c r="H31" s="24"/>
    </row>
    <row r="32" spans="1:8" x14ac:dyDescent="0.25">
      <c r="A32" s="23"/>
      <c r="B32" s="11"/>
      <c r="C32" s="11"/>
      <c r="D32" s="11"/>
      <c r="E32" s="11"/>
      <c r="F32" s="11"/>
      <c r="G32" s="11"/>
      <c r="H32" s="24"/>
    </row>
    <row r="33" spans="1:8" x14ac:dyDescent="0.25">
      <c r="A33" s="23"/>
      <c r="B33" s="11"/>
      <c r="C33" s="11"/>
      <c r="D33" s="11"/>
      <c r="E33" s="11"/>
      <c r="F33" s="11"/>
      <c r="G33" s="11"/>
      <c r="H33" s="24"/>
    </row>
    <row r="34" spans="1:8" x14ac:dyDescent="0.25">
      <c r="A34" s="23"/>
      <c r="B34" s="11"/>
      <c r="C34" s="11"/>
      <c r="D34" s="11"/>
      <c r="E34" s="11"/>
      <c r="F34" s="11"/>
      <c r="G34" s="11"/>
      <c r="H34" s="24"/>
    </row>
    <row r="35" spans="1:8" x14ac:dyDescent="0.25">
      <c r="A35" s="23"/>
      <c r="B35" s="11"/>
      <c r="C35" s="11"/>
      <c r="D35" s="11"/>
      <c r="E35" s="11"/>
      <c r="F35" s="11"/>
      <c r="G35" s="11"/>
      <c r="H35" s="24"/>
    </row>
    <row r="36" spans="1:8" ht="15.75" thickBot="1" x14ac:dyDescent="0.3">
      <c r="A36" s="25"/>
      <c r="B36" s="26"/>
      <c r="C36" s="26"/>
      <c r="D36" s="26"/>
      <c r="E36" s="26"/>
      <c r="F36" s="26"/>
      <c r="G36" s="26"/>
      <c r="H36" s="27"/>
    </row>
    <row r="37" spans="1:8" x14ac:dyDescent="0.25">
      <c r="A37" s="29" t="s">
        <v>184</v>
      </c>
      <c r="B37" s="28"/>
      <c r="C37" s="28"/>
      <c r="D37" s="28"/>
      <c r="E37" s="28"/>
      <c r="F37" s="28"/>
    </row>
    <row r="39" spans="1:8" x14ac:dyDescent="0.25">
      <c r="A39" s="7" t="s">
        <v>18</v>
      </c>
      <c r="B39" s="7"/>
      <c r="C39" s="7" t="s">
        <v>19</v>
      </c>
      <c r="D39" s="7"/>
      <c r="E39" s="7"/>
      <c r="F39" s="32"/>
      <c r="G39" s="32"/>
    </row>
    <row r="40" spans="1:8" x14ac:dyDescent="0.25">
      <c r="A40" s="7" t="s">
        <v>20</v>
      </c>
      <c r="B40" s="7"/>
      <c r="C40" s="31" t="s">
        <v>21</v>
      </c>
      <c r="D40" s="9"/>
      <c r="E40" s="9"/>
      <c r="F40" s="32"/>
      <c r="G40" s="32"/>
    </row>
    <row r="41" spans="1:8" x14ac:dyDescent="0.25">
      <c r="A41" s="31" t="s">
        <v>22</v>
      </c>
      <c r="B41" s="7"/>
      <c r="C41" s="7"/>
      <c r="D41" s="7"/>
      <c r="E41" s="7"/>
      <c r="F41" s="32"/>
      <c r="G41" s="32"/>
    </row>
    <row r="42" spans="1:8" x14ac:dyDescent="0.25">
      <c r="A42" s="7" t="s">
        <v>23</v>
      </c>
      <c r="B42" s="7"/>
      <c r="C42" s="7" t="s">
        <v>24</v>
      </c>
      <c r="D42" s="7"/>
      <c r="E42" s="7"/>
      <c r="F42" s="32"/>
      <c r="G42" s="32"/>
    </row>
    <row r="43" spans="1:8" x14ac:dyDescent="0.25">
      <c r="A43" s="13"/>
      <c r="B43" s="12"/>
      <c r="C43" s="12"/>
    </row>
    <row r="44" spans="1:8" x14ac:dyDescent="0.25">
      <c r="A44" s="13"/>
      <c r="B44" s="12"/>
      <c r="C44" s="12"/>
    </row>
    <row r="45" spans="1:8" x14ac:dyDescent="0.25">
      <c r="A45" s="7"/>
      <c r="B45" s="7"/>
      <c r="C45" s="7"/>
    </row>
  </sheetData>
  <mergeCells count="17">
    <mergeCell ref="A2:H2"/>
    <mergeCell ref="A5:H5"/>
    <mergeCell ref="A8:A10"/>
    <mergeCell ref="B8:B10"/>
    <mergeCell ref="C8:G8"/>
    <mergeCell ref="H8:H10"/>
    <mergeCell ref="E9:G9"/>
    <mergeCell ref="C9:C10"/>
    <mergeCell ref="D9:D10"/>
    <mergeCell ref="A19:H19"/>
    <mergeCell ref="A20:A22"/>
    <mergeCell ref="B20:B22"/>
    <mergeCell ref="C20:G20"/>
    <mergeCell ref="H20:H22"/>
    <mergeCell ref="C21:C22"/>
    <mergeCell ref="D21:D22"/>
    <mergeCell ref="E21:G21"/>
  </mergeCells>
  <pageMargins left="0.34" right="0.19" top="0.27" bottom="0.17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selection activeCell="A5" sqref="A5:G5"/>
    </sheetView>
  </sheetViews>
  <sheetFormatPr defaultColWidth="9.140625" defaultRowHeight="15" x14ac:dyDescent="0.25"/>
  <cols>
    <col min="1" max="1" width="8.85546875" style="34" customWidth="1"/>
    <col min="2" max="2" width="55.140625" style="34" customWidth="1"/>
    <col min="3" max="3" width="22" style="34" customWidth="1"/>
    <col min="4" max="4" width="17.140625" style="34" customWidth="1"/>
    <col min="5" max="6" width="16" style="34" customWidth="1"/>
    <col min="7" max="7" width="26" style="34" customWidth="1"/>
    <col min="8" max="16384" width="9.140625" style="34"/>
  </cols>
  <sheetData>
    <row r="1" spans="1:8" x14ac:dyDescent="0.25">
      <c r="E1" s="35"/>
      <c r="F1" s="35"/>
      <c r="G1" s="35" t="s">
        <v>41</v>
      </c>
    </row>
    <row r="2" spans="1:8" x14ac:dyDescent="0.25">
      <c r="E2" s="35"/>
      <c r="F2" s="35"/>
      <c r="G2" s="35"/>
    </row>
    <row r="3" spans="1:8" ht="52.5" customHeight="1" x14ac:dyDescent="0.25">
      <c r="A3" s="452" t="s">
        <v>212</v>
      </c>
      <c r="B3" s="453"/>
      <c r="C3" s="453"/>
      <c r="D3" s="453"/>
      <c r="E3" s="453"/>
      <c r="F3" s="453"/>
      <c r="G3" s="453"/>
      <c r="H3" s="40"/>
    </row>
    <row r="4" spans="1:8" ht="18.75" x14ac:dyDescent="0.25">
      <c r="A4" s="38"/>
      <c r="B4" s="41"/>
      <c r="C4" s="68"/>
      <c r="D4" s="41"/>
      <c r="E4" s="41"/>
      <c r="F4" s="68"/>
      <c r="G4" s="41"/>
      <c r="H4" s="40"/>
    </row>
    <row r="5" spans="1:8" s="14" customFormat="1" x14ac:dyDescent="0.25">
      <c r="A5" s="33" t="s">
        <v>195</v>
      </c>
    </row>
    <row r="6" spans="1:8" s="14" customFormat="1" ht="24" customHeight="1" x14ac:dyDescent="0.25">
      <c r="A6" s="33" t="s">
        <v>185</v>
      </c>
    </row>
    <row r="7" spans="1:8" ht="15" customHeight="1" x14ac:dyDescent="0.25">
      <c r="A7" s="454" t="s">
        <v>7</v>
      </c>
      <c r="B7" s="454" t="s">
        <v>9</v>
      </c>
      <c r="C7" s="455"/>
      <c r="D7" s="455"/>
      <c r="E7" s="455"/>
      <c r="F7" s="455"/>
      <c r="G7" s="457" t="s">
        <v>54</v>
      </c>
      <c r="H7" s="1"/>
    </row>
    <row r="8" spans="1:8" x14ac:dyDescent="0.25">
      <c r="A8" s="454"/>
      <c r="B8" s="454"/>
      <c r="C8" s="456"/>
      <c r="D8" s="456"/>
      <c r="E8" s="456"/>
      <c r="F8" s="456"/>
      <c r="G8" s="458"/>
      <c r="H8" s="1"/>
    </row>
    <row r="9" spans="1:8" x14ac:dyDescent="0.25">
      <c r="A9" s="454"/>
      <c r="B9" s="454"/>
      <c r="C9" s="462" t="s">
        <v>213</v>
      </c>
      <c r="D9" s="460" t="s">
        <v>30</v>
      </c>
      <c r="E9" s="420"/>
      <c r="F9" s="461"/>
      <c r="G9" s="458"/>
      <c r="H9" s="1"/>
    </row>
    <row r="10" spans="1:8" ht="63" customHeight="1" x14ac:dyDescent="0.25">
      <c r="A10" s="454"/>
      <c r="B10" s="454"/>
      <c r="C10" s="463"/>
      <c r="D10" s="3" t="s">
        <v>104</v>
      </c>
      <c r="E10" s="3" t="s">
        <v>109</v>
      </c>
      <c r="F10" s="78" t="s">
        <v>134</v>
      </c>
      <c r="G10" s="459"/>
      <c r="H10" s="1"/>
    </row>
    <row r="11" spans="1:8" x14ac:dyDescent="0.25">
      <c r="A11" s="39">
        <v>1</v>
      </c>
      <c r="B11" s="2"/>
      <c r="C11" s="2"/>
      <c r="D11" s="2"/>
      <c r="E11" s="2"/>
      <c r="F11" s="2"/>
      <c r="G11" s="2"/>
      <c r="H11" s="1"/>
    </row>
    <row r="12" spans="1:8" x14ac:dyDescent="0.25">
      <c r="A12" s="39">
        <v>2</v>
      </c>
      <c r="B12" s="2"/>
      <c r="C12" s="2"/>
      <c r="D12" s="2"/>
      <c r="E12" s="2"/>
      <c r="F12" s="2"/>
      <c r="G12" s="2"/>
      <c r="H12" s="1"/>
    </row>
    <row r="13" spans="1:8" x14ac:dyDescent="0.25">
      <c r="A13" s="39" t="s">
        <v>11</v>
      </c>
      <c r="B13" s="2"/>
      <c r="C13" s="2"/>
      <c r="D13" s="2"/>
      <c r="E13" s="2"/>
      <c r="F13" s="2"/>
      <c r="G13" s="2"/>
      <c r="H13" s="1"/>
    </row>
    <row r="14" spans="1:8" x14ac:dyDescent="0.25">
      <c r="A14" s="39"/>
      <c r="B14" s="2"/>
      <c r="C14" s="2"/>
      <c r="D14" s="2"/>
      <c r="E14" s="2"/>
      <c r="F14" s="2"/>
      <c r="G14" s="2"/>
      <c r="H14" s="1"/>
    </row>
    <row r="15" spans="1:8" ht="21" customHeight="1" x14ac:dyDescent="0.25">
      <c r="A15" s="450" t="s">
        <v>189</v>
      </c>
      <c r="B15" s="451"/>
      <c r="C15" s="451"/>
      <c r="D15" s="451"/>
      <c r="E15" s="451"/>
      <c r="F15" s="451"/>
      <c r="G15" s="45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36" t="s">
        <v>18</v>
      </c>
      <c r="B17" s="36"/>
      <c r="C17" s="36"/>
      <c r="D17" s="36" t="s">
        <v>19</v>
      </c>
      <c r="E17" s="36"/>
      <c r="F17" s="36"/>
      <c r="G17" s="36"/>
      <c r="H17" s="32"/>
    </row>
    <row r="18" spans="1:8" x14ac:dyDescent="0.25">
      <c r="A18" s="36" t="s">
        <v>20</v>
      </c>
      <c r="B18" s="36"/>
      <c r="C18" s="36"/>
      <c r="D18" s="31" t="s">
        <v>21</v>
      </c>
      <c r="E18" s="9"/>
      <c r="F18" s="9"/>
      <c r="G18" s="9"/>
      <c r="H18" s="32"/>
    </row>
    <row r="19" spans="1:8" x14ac:dyDescent="0.25">
      <c r="A19" s="31" t="s">
        <v>22</v>
      </c>
      <c r="B19" s="36"/>
      <c r="C19" s="36"/>
      <c r="D19" s="36"/>
      <c r="E19" s="36"/>
      <c r="F19" s="36"/>
      <c r="G19" s="36"/>
      <c r="H19" s="32"/>
    </row>
    <row r="20" spans="1:8" x14ac:dyDescent="0.25">
      <c r="A20" s="36" t="s">
        <v>23</v>
      </c>
      <c r="B20" s="36"/>
      <c r="C20" s="36"/>
      <c r="D20" s="36" t="s">
        <v>24</v>
      </c>
      <c r="E20" s="36"/>
      <c r="F20" s="36"/>
      <c r="G20" s="36"/>
      <c r="H20" s="32"/>
    </row>
    <row r="21" spans="1:8" x14ac:dyDescent="0.25">
      <c r="A21" s="28"/>
      <c r="B21" s="28"/>
      <c r="C21" s="28"/>
      <c r="D21" s="28"/>
    </row>
  </sheetData>
  <mergeCells count="8">
    <mergeCell ref="A15:G15"/>
    <mergeCell ref="A3:G3"/>
    <mergeCell ref="A7:A10"/>
    <mergeCell ref="B7:B10"/>
    <mergeCell ref="C7:F8"/>
    <mergeCell ref="G7:G10"/>
    <mergeCell ref="D9:F9"/>
    <mergeCell ref="C9:C10"/>
  </mergeCells>
  <pageMargins left="0.17" right="0.17" top="0.17" bottom="0.74803149606299213" header="1.5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workbookViewId="0">
      <selection activeCell="A4" sqref="A4:H7"/>
    </sheetView>
  </sheetViews>
  <sheetFormatPr defaultRowHeight="15" x14ac:dyDescent="0.25"/>
  <cols>
    <col min="1" max="1" width="6.5703125" customWidth="1"/>
    <col min="2" max="2" width="18.7109375" customWidth="1"/>
    <col min="5" max="5" width="13.85546875" customWidth="1"/>
    <col min="7" max="7" width="14.5703125" style="34" customWidth="1"/>
    <col min="8" max="8" width="12.5703125" customWidth="1"/>
    <col min="9" max="9" width="14.85546875" style="34" customWidth="1"/>
    <col min="10" max="10" width="14.28515625" customWidth="1"/>
    <col min="11" max="11" width="14.85546875" customWidth="1"/>
    <col min="12" max="12" width="14.7109375" customWidth="1"/>
  </cols>
  <sheetData>
    <row r="1" spans="1:12" x14ac:dyDescent="0.25">
      <c r="L1" s="18" t="s">
        <v>39</v>
      </c>
    </row>
    <row r="2" spans="1:12" ht="63" customHeight="1" x14ac:dyDescent="0.25">
      <c r="A2" s="452" t="s">
        <v>214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</row>
    <row r="3" spans="1:12" s="14" customFormat="1" ht="34.5" customHeight="1" x14ac:dyDescent="0.25">
      <c r="A3" s="477" t="s">
        <v>195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</row>
    <row r="4" spans="1:12" x14ac:dyDescent="0.25">
      <c r="A4" s="454" t="s">
        <v>7</v>
      </c>
      <c r="B4" s="464" t="s">
        <v>108</v>
      </c>
      <c r="C4" s="454" t="s">
        <v>0</v>
      </c>
      <c r="D4" s="469"/>
      <c r="E4" s="469"/>
      <c r="F4" s="469"/>
      <c r="G4" s="471" t="s">
        <v>190</v>
      </c>
      <c r="H4" s="472"/>
      <c r="I4" s="471" t="s">
        <v>10</v>
      </c>
      <c r="J4" s="455"/>
      <c r="K4" s="455"/>
      <c r="L4" s="475"/>
    </row>
    <row r="5" spans="1:12" ht="48.75" customHeight="1" x14ac:dyDescent="0.25">
      <c r="A5" s="466"/>
      <c r="B5" s="467"/>
      <c r="C5" s="469"/>
      <c r="D5" s="469"/>
      <c r="E5" s="469"/>
      <c r="F5" s="469"/>
      <c r="G5" s="473"/>
      <c r="H5" s="474"/>
      <c r="I5" s="476"/>
      <c r="J5" s="456"/>
      <c r="K5" s="456"/>
      <c r="L5" s="463"/>
    </row>
    <row r="6" spans="1:12" s="34" customFormat="1" ht="20.25" customHeight="1" x14ac:dyDescent="0.25">
      <c r="A6" s="466"/>
      <c r="B6" s="467"/>
      <c r="C6" s="464" t="s">
        <v>1</v>
      </c>
      <c r="D6" s="464" t="s">
        <v>2</v>
      </c>
      <c r="E6" s="464" t="s">
        <v>3</v>
      </c>
      <c r="F6" s="464" t="s">
        <v>4</v>
      </c>
      <c r="G6" s="464" t="s">
        <v>191</v>
      </c>
      <c r="H6" s="464" t="s">
        <v>192</v>
      </c>
      <c r="I6" s="464" t="s">
        <v>213</v>
      </c>
      <c r="J6" s="470" t="s">
        <v>30</v>
      </c>
      <c r="K6" s="420"/>
      <c r="L6" s="461"/>
    </row>
    <row r="7" spans="1:12" ht="87" customHeight="1" x14ac:dyDescent="0.25">
      <c r="A7" s="466"/>
      <c r="B7" s="468"/>
      <c r="C7" s="465"/>
      <c r="D7" s="465"/>
      <c r="E7" s="465"/>
      <c r="F7" s="465"/>
      <c r="G7" s="465"/>
      <c r="H7" s="465"/>
      <c r="I7" s="465"/>
      <c r="J7" s="3" t="s">
        <v>104</v>
      </c>
      <c r="K7" s="3" t="s">
        <v>109</v>
      </c>
      <c r="L7" s="3" t="s">
        <v>134</v>
      </c>
    </row>
    <row r="8" spans="1:12" ht="25.5" customHeight="1" x14ac:dyDescent="0.25">
      <c r="A8" s="6">
        <v>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24" customHeight="1" x14ac:dyDescent="0.25">
      <c r="A9" s="6">
        <v>2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6" t="s">
        <v>11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27" customHeight="1" x14ac:dyDescent="0.25">
      <c r="A11" s="6"/>
      <c r="B11" s="5" t="s">
        <v>6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7" t="s">
        <v>18</v>
      </c>
      <c r="B13" s="7"/>
      <c r="C13" s="30"/>
      <c r="D13" s="7"/>
      <c r="E13" s="7"/>
      <c r="F13" s="7" t="s">
        <v>19</v>
      </c>
      <c r="G13" s="36"/>
      <c r="H13" s="30"/>
      <c r="I13" s="30"/>
      <c r="J13" s="30"/>
      <c r="K13" s="30"/>
      <c r="L13" s="8"/>
    </row>
    <row r="14" spans="1:12" x14ac:dyDescent="0.25">
      <c r="A14" s="7" t="s">
        <v>20</v>
      </c>
      <c r="B14" s="7"/>
      <c r="C14" s="30"/>
      <c r="D14" s="9"/>
      <c r="E14" s="9"/>
      <c r="F14" s="31" t="s">
        <v>21</v>
      </c>
      <c r="G14" s="31"/>
      <c r="H14" s="30"/>
      <c r="I14" s="30"/>
      <c r="J14" s="30"/>
      <c r="K14" s="30"/>
      <c r="L14" s="8"/>
    </row>
    <row r="15" spans="1:12" x14ac:dyDescent="0.25">
      <c r="A15" s="31" t="s">
        <v>22</v>
      </c>
      <c r="B15" s="7"/>
      <c r="C15" s="30"/>
      <c r="D15" s="7"/>
      <c r="E15" s="7"/>
      <c r="F15" s="7"/>
      <c r="G15" s="36"/>
      <c r="H15" s="30"/>
      <c r="I15" s="30"/>
      <c r="J15" s="30"/>
      <c r="K15" s="30"/>
      <c r="L15" s="8"/>
    </row>
    <row r="16" spans="1:12" x14ac:dyDescent="0.25">
      <c r="A16" s="7" t="s">
        <v>23</v>
      </c>
      <c r="B16" s="7"/>
      <c r="C16" s="30"/>
      <c r="D16" s="7"/>
      <c r="E16" s="7"/>
      <c r="F16" s="7" t="s">
        <v>24</v>
      </c>
      <c r="G16" s="36"/>
      <c r="H16" s="30"/>
      <c r="I16" s="30"/>
      <c r="J16" s="30"/>
      <c r="K16" s="30"/>
      <c r="L16" s="8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</sheetData>
  <mergeCells count="15">
    <mergeCell ref="I6:I7"/>
    <mergeCell ref="A2:L2"/>
    <mergeCell ref="A4:A7"/>
    <mergeCell ref="B4:B7"/>
    <mergeCell ref="C4:F5"/>
    <mergeCell ref="J6:L6"/>
    <mergeCell ref="C6:C7"/>
    <mergeCell ref="D6:D7"/>
    <mergeCell ref="E6:E7"/>
    <mergeCell ref="F6:F7"/>
    <mergeCell ref="G6:G7"/>
    <mergeCell ref="H6:H7"/>
    <mergeCell ref="G4:H5"/>
    <mergeCell ref="I4:L5"/>
    <mergeCell ref="A3:L3"/>
  </mergeCells>
  <pageMargins left="0.28000000000000003" right="0.17" top="0.3" bottom="0.74803149606299213" header="0.31496062992125984" footer="0.31496062992125984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workbookViewId="0">
      <selection activeCell="I9" sqref="I9"/>
    </sheetView>
  </sheetViews>
  <sheetFormatPr defaultRowHeight="15" x14ac:dyDescent="0.25"/>
  <cols>
    <col min="1" max="1" width="6.5703125" customWidth="1"/>
    <col min="2" max="2" width="15.7109375" customWidth="1"/>
    <col min="3" max="3" width="15.5703125" customWidth="1"/>
    <col min="4" max="4" width="23.5703125" customWidth="1"/>
    <col min="5" max="5" width="21" customWidth="1"/>
    <col min="6" max="6" width="38.28515625" customWidth="1"/>
    <col min="7" max="7" width="29.85546875" customWidth="1"/>
  </cols>
  <sheetData>
    <row r="1" spans="1:7" x14ac:dyDescent="0.25">
      <c r="G1" s="18" t="s">
        <v>49</v>
      </c>
    </row>
    <row r="2" spans="1:7" ht="60.75" customHeight="1" x14ac:dyDescent="0.25">
      <c r="A2" s="479" t="s">
        <v>383</v>
      </c>
      <c r="B2" s="479"/>
      <c r="C2" s="479"/>
      <c r="D2" s="479"/>
      <c r="E2" s="479"/>
      <c r="F2" s="479"/>
      <c r="G2" s="479"/>
    </row>
    <row r="3" spans="1:7" s="14" customFormat="1" ht="34.5" customHeight="1" x14ac:dyDescent="0.25">
      <c r="A3" s="33" t="s">
        <v>215</v>
      </c>
    </row>
    <row r="4" spans="1:7" x14ac:dyDescent="0.25">
      <c r="A4" s="480" t="s">
        <v>7</v>
      </c>
      <c r="B4" s="454" t="s">
        <v>12</v>
      </c>
      <c r="C4" s="454" t="s">
        <v>13</v>
      </c>
      <c r="D4" s="454" t="s">
        <v>14</v>
      </c>
      <c r="E4" s="454" t="s">
        <v>27</v>
      </c>
      <c r="F4" s="454" t="s">
        <v>15</v>
      </c>
      <c r="G4" s="454" t="s">
        <v>16</v>
      </c>
    </row>
    <row r="5" spans="1:7" x14ac:dyDescent="0.25">
      <c r="A5" s="454"/>
      <c r="B5" s="454"/>
      <c r="C5" s="454"/>
      <c r="D5" s="454"/>
      <c r="E5" s="454"/>
      <c r="F5" s="454"/>
      <c r="G5" s="454"/>
    </row>
    <row r="6" spans="1:7" ht="54" customHeight="1" x14ac:dyDescent="0.25">
      <c r="A6" s="454"/>
      <c r="B6" s="454"/>
      <c r="C6" s="454"/>
      <c r="D6" s="454"/>
      <c r="E6" s="454"/>
      <c r="F6" s="454"/>
      <c r="G6" s="454"/>
    </row>
    <row r="7" spans="1:7" ht="30" customHeight="1" x14ac:dyDescent="0.25">
      <c r="A7" s="469" t="s">
        <v>25</v>
      </c>
      <c r="B7" s="469"/>
      <c r="C7" s="469"/>
      <c r="D7" s="469"/>
      <c r="E7" s="469"/>
      <c r="F7" s="469"/>
      <c r="G7" s="469"/>
    </row>
    <row r="8" spans="1:7" ht="22.5" customHeight="1" x14ac:dyDescent="0.25">
      <c r="A8" s="469" t="s">
        <v>129</v>
      </c>
      <c r="B8" s="469"/>
      <c r="C8" s="469"/>
      <c r="D8" s="469"/>
      <c r="E8" s="469"/>
      <c r="F8" s="469"/>
      <c r="G8" s="469"/>
    </row>
    <row r="9" spans="1:7" ht="24.75" customHeight="1" x14ac:dyDescent="0.25">
      <c r="A9" s="6">
        <v>1</v>
      </c>
      <c r="B9" s="2"/>
      <c r="C9" s="2"/>
      <c r="D9" s="2"/>
      <c r="E9" s="2"/>
      <c r="F9" s="2"/>
      <c r="G9" s="2"/>
    </row>
    <row r="10" spans="1:7" ht="28.5" customHeight="1" x14ac:dyDescent="0.25">
      <c r="A10" s="6">
        <v>2</v>
      </c>
      <c r="B10" s="2"/>
      <c r="C10" s="2"/>
      <c r="D10" s="2"/>
      <c r="E10" s="2"/>
      <c r="F10" s="2"/>
      <c r="G10" s="2"/>
    </row>
    <row r="11" spans="1:7" ht="30" customHeight="1" x14ac:dyDescent="0.25">
      <c r="A11" s="478" t="s">
        <v>17</v>
      </c>
      <c r="B11" s="478"/>
      <c r="C11" s="478"/>
      <c r="D11" s="478"/>
      <c r="E11" s="478"/>
      <c r="F11" s="478"/>
      <c r="G11" s="478"/>
    </row>
    <row r="12" spans="1:7" ht="27" customHeight="1" x14ac:dyDescent="0.25">
      <c r="A12" s="469" t="s">
        <v>26</v>
      </c>
      <c r="B12" s="469"/>
      <c r="C12" s="469"/>
      <c r="D12" s="469"/>
      <c r="E12" s="469"/>
      <c r="F12" s="469"/>
      <c r="G12" s="469"/>
    </row>
    <row r="13" spans="1:7" ht="23.25" customHeight="1" x14ac:dyDescent="0.25">
      <c r="A13" s="469" t="s">
        <v>129</v>
      </c>
      <c r="B13" s="469"/>
      <c r="C13" s="469"/>
      <c r="D13" s="469"/>
      <c r="E13" s="469"/>
      <c r="F13" s="469"/>
      <c r="G13" s="469"/>
    </row>
    <row r="14" spans="1:7" ht="26.25" customHeight="1" x14ac:dyDescent="0.25">
      <c r="A14" s="6">
        <v>1</v>
      </c>
      <c r="B14" s="2"/>
      <c r="C14" s="2"/>
      <c r="D14" s="2"/>
      <c r="E14" s="2"/>
      <c r="F14" s="2"/>
      <c r="G14" s="2"/>
    </row>
    <row r="15" spans="1:7" ht="24" customHeight="1" x14ac:dyDescent="0.25">
      <c r="A15" s="6">
        <v>2</v>
      </c>
      <c r="B15" s="2"/>
      <c r="C15" s="2"/>
      <c r="D15" s="2"/>
      <c r="E15" s="2"/>
      <c r="F15" s="2"/>
      <c r="G15" s="2"/>
    </row>
    <row r="16" spans="1:7" ht="32.25" customHeight="1" x14ac:dyDescent="0.25">
      <c r="A16" s="478" t="s">
        <v>17</v>
      </c>
      <c r="B16" s="478"/>
      <c r="C16" s="478"/>
      <c r="D16" s="478"/>
      <c r="E16" s="478"/>
      <c r="F16" s="478"/>
      <c r="G16" s="478"/>
    </row>
    <row r="17" spans="1:8" x14ac:dyDescent="0.25">
      <c r="A17" s="1"/>
      <c r="B17" s="1"/>
      <c r="C17" s="1"/>
      <c r="D17" s="1"/>
      <c r="E17" s="1"/>
      <c r="F17" s="1"/>
      <c r="G17" s="1"/>
    </row>
    <row r="18" spans="1:8" x14ac:dyDescent="0.25">
      <c r="A18" s="7" t="s">
        <v>18</v>
      </c>
      <c r="B18" s="7"/>
      <c r="C18" s="8"/>
      <c r="D18" s="7"/>
      <c r="E18" s="7" t="s">
        <v>19</v>
      </c>
      <c r="F18" s="8"/>
      <c r="G18" s="8"/>
      <c r="H18" s="8"/>
    </row>
    <row r="19" spans="1:8" x14ac:dyDescent="0.25">
      <c r="A19" s="7" t="s">
        <v>20</v>
      </c>
      <c r="B19" s="7"/>
      <c r="C19" s="8"/>
      <c r="D19" s="9"/>
      <c r="E19" s="10" t="s">
        <v>21</v>
      </c>
      <c r="F19" s="8"/>
      <c r="G19" s="8"/>
      <c r="H19" s="8"/>
    </row>
    <row r="20" spans="1:8" x14ac:dyDescent="0.25">
      <c r="A20" s="10" t="s">
        <v>22</v>
      </c>
      <c r="B20" s="7"/>
      <c r="C20" s="8"/>
      <c r="D20" s="7"/>
      <c r="E20" s="7"/>
      <c r="F20" s="8"/>
      <c r="G20" s="8"/>
      <c r="H20" s="8"/>
    </row>
    <row r="21" spans="1:8" x14ac:dyDescent="0.25">
      <c r="A21" s="7" t="s">
        <v>23</v>
      </c>
      <c r="B21" s="7"/>
      <c r="C21" s="8"/>
      <c r="D21" s="7"/>
      <c r="E21" s="7" t="s">
        <v>24</v>
      </c>
      <c r="F21" s="8"/>
      <c r="G21" s="8"/>
      <c r="H21" s="8"/>
    </row>
    <row r="22" spans="1:8" x14ac:dyDescent="0.25">
      <c r="A22" s="1"/>
      <c r="B22" s="1"/>
      <c r="C22" s="1"/>
      <c r="D22" s="1"/>
      <c r="E22" s="1"/>
    </row>
    <row r="23" spans="1:8" x14ac:dyDescent="0.25">
      <c r="A23" s="1"/>
      <c r="B23" s="1"/>
      <c r="C23" s="1"/>
      <c r="D23" s="1"/>
      <c r="E23" s="1"/>
      <c r="F23" s="1"/>
      <c r="G23" s="1"/>
    </row>
  </sheetData>
  <mergeCells count="14">
    <mergeCell ref="A16:G16"/>
    <mergeCell ref="A2:G2"/>
    <mergeCell ref="A4:A6"/>
    <mergeCell ref="B4:B6"/>
    <mergeCell ref="C4:C6"/>
    <mergeCell ref="D4:D6"/>
    <mergeCell ref="E4:E6"/>
    <mergeCell ref="F4:F6"/>
    <mergeCell ref="G4:G6"/>
    <mergeCell ref="A7:G7"/>
    <mergeCell ref="A8:G8"/>
    <mergeCell ref="A11:G11"/>
    <mergeCell ref="A12:G12"/>
    <mergeCell ref="A13:G13"/>
  </mergeCells>
  <pageMargins left="0.27" right="0.17" top="0.27" bottom="0.2" header="0.31496062992125984" footer="0.31496062992125984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5" sqref="A5:G5"/>
    </sheetView>
  </sheetViews>
  <sheetFormatPr defaultRowHeight="15" x14ac:dyDescent="0.25"/>
  <cols>
    <col min="1" max="1" width="6.7109375" style="1" customWidth="1"/>
    <col min="2" max="2" width="15.140625" style="1" customWidth="1"/>
    <col min="3" max="4" width="4.7109375" style="1" bestFit="1" customWidth="1"/>
    <col min="5" max="5" width="9.140625" style="1" customWidth="1"/>
    <col min="6" max="6" width="9.140625" style="1"/>
    <col min="7" max="7" width="11.5703125" style="1" customWidth="1"/>
    <col min="8" max="8" width="17.140625" style="1" customWidth="1"/>
    <col min="9" max="16384" width="9.140625" style="1"/>
  </cols>
  <sheetData>
    <row r="1" spans="1:9" x14ac:dyDescent="0.25">
      <c r="A1" s="69"/>
      <c r="B1" s="69"/>
      <c r="C1" s="69"/>
      <c r="D1" s="69"/>
      <c r="E1" s="69"/>
      <c r="F1" s="69"/>
      <c r="G1" s="69"/>
      <c r="H1" s="69"/>
      <c r="I1" s="70" t="s">
        <v>42</v>
      </c>
    </row>
    <row r="2" spans="1:9" ht="28.5" customHeight="1" x14ac:dyDescent="0.3">
      <c r="A2" s="506" t="s">
        <v>193</v>
      </c>
      <c r="B2" s="506"/>
      <c r="C2" s="506"/>
      <c r="D2" s="506"/>
      <c r="E2" s="506"/>
      <c r="F2" s="506"/>
      <c r="G2" s="506"/>
      <c r="H2" s="506"/>
      <c r="I2" s="506"/>
    </row>
    <row r="3" spans="1:9" x14ac:dyDescent="0.25">
      <c r="A3" s="507"/>
      <c r="B3" s="507"/>
      <c r="C3" s="507"/>
      <c r="D3" s="507"/>
      <c r="E3" s="507"/>
      <c r="F3" s="507"/>
      <c r="G3" s="507"/>
      <c r="H3" s="507"/>
      <c r="I3" s="507"/>
    </row>
    <row r="4" spans="1:9" x14ac:dyDescent="0.25">
      <c r="A4" s="508" t="s">
        <v>216</v>
      </c>
      <c r="B4" s="508"/>
      <c r="C4" s="508"/>
      <c r="D4" s="508"/>
      <c r="E4" s="508"/>
      <c r="F4" s="508"/>
      <c r="G4" s="508"/>
      <c r="H4" s="508"/>
      <c r="I4" s="508"/>
    </row>
    <row r="5" spans="1:9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x14ac:dyDescent="0.25">
      <c r="A6" s="509" t="s">
        <v>137</v>
      </c>
      <c r="B6" s="509"/>
      <c r="C6" s="509"/>
      <c r="D6" s="509"/>
      <c r="E6" s="509"/>
      <c r="F6" s="509"/>
      <c r="G6" s="509"/>
      <c r="H6" s="509"/>
      <c r="I6" s="510" t="s">
        <v>138</v>
      </c>
    </row>
    <row r="7" spans="1:9" ht="25.5" x14ac:dyDescent="0.25">
      <c r="A7" s="71" t="s">
        <v>139</v>
      </c>
      <c r="B7" s="71" t="s">
        <v>3</v>
      </c>
      <c r="C7" s="71" t="s">
        <v>4</v>
      </c>
      <c r="D7" s="71" t="s">
        <v>140</v>
      </c>
      <c r="E7" s="71" t="s">
        <v>141</v>
      </c>
      <c r="F7" s="510" t="s">
        <v>142</v>
      </c>
      <c r="G7" s="510"/>
      <c r="H7" s="510"/>
      <c r="I7" s="510"/>
    </row>
    <row r="8" spans="1:9" x14ac:dyDescent="0.25">
      <c r="A8" s="74" t="s">
        <v>143</v>
      </c>
      <c r="B8" s="75" t="s">
        <v>144</v>
      </c>
      <c r="C8" s="76" t="s">
        <v>145</v>
      </c>
      <c r="D8" s="76" t="s">
        <v>145</v>
      </c>
      <c r="E8" s="77" t="s">
        <v>146</v>
      </c>
      <c r="F8" s="511"/>
      <c r="G8" s="512"/>
      <c r="H8" s="513"/>
      <c r="I8" s="72">
        <f>I9+I10</f>
        <v>0</v>
      </c>
    </row>
    <row r="9" spans="1:9" x14ac:dyDescent="0.25">
      <c r="A9" s="514" t="s">
        <v>181</v>
      </c>
      <c r="B9" s="515"/>
      <c r="C9" s="515"/>
      <c r="D9" s="515"/>
      <c r="E9" s="516"/>
      <c r="F9" s="514" t="s">
        <v>147</v>
      </c>
      <c r="G9" s="515"/>
      <c r="H9" s="516"/>
      <c r="I9" s="72"/>
    </row>
    <row r="10" spans="1:9" x14ac:dyDescent="0.25">
      <c r="A10" s="514" t="s">
        <v>181</v>
      </c>
      <c r="B10" s="515"/>
      <c r="C10" s="515"/>
      <c r="D10" s="515"/>
      <c r="E10" s="516"/>
      <c r="F10" s="514" t="s">
        <v>147</v>
      </c>
      <c r="G10" s="515"/>
      <c r="H10" s="516"/>
      <c r="I10" s="72"/>
    </row>
    <row r="11" spans="1:9" x14ac:dyDescent="0.25">
      <c r="A11" s="505" t="s">
        <v>96</v>
      </c>
      <c r="B11" s="505"/>
      <c r="C11" s="505"/>
      <c r="D11" s="505"/>
      <c r="E11" s="505"/>
      <c r="F11" s="505"/>
      <c r="G11" s="505"/>
      <c r="H11" s="505"/>
      <c r="I11" s="72"/>
    </row>
    <row r="12" spans="1:9" x14ac:dyDescent="0.25">
      <c r="A12" s="499" t="s">
        <v>148</v>
      </c>
      <c r="B12" s="500"/>
      <c r="C12" s="500"/>
      <c r="D12" s="500"/>
      <c r="E12" s="500"/>
      <c r="F12" s="500"/>
      <c r="G12" s="500"/>
      <c r="H12" s="500"/>
      <c r="I12" s="501"/>
    </row>
    <row r="13" spans="1:9" x14ac:dyDescent="0.25">
      <c r="A13" s="74" t="s">
        <v>143</v>
      </c>
      <c r="B13" s="75" t="s">
        <v>144</v>
      </c>
      <c r="C13" s="76">
        <v>121</v>
      </c>
      <c r="D13" s="76">
        <v>211</v>
      </c>
      <c r="E13" s="77" t="s">
        <v>149</v>
      </c>
      <c r="F13" s="492" t="s">
        <v>150</v>
      </c>
      <c r="G13" s="492"/>
      <c r="H13" s="492"/>
      <c r="I13" s="72">
        <f>I14+I15+I16</f>
        <v>0</v>
      </c>
    </row>
    <row r="14" spans="1:9" ht="36.75" customHeight="1" x14ac:dyDescent="0.25">
      <c r="A14" s="481" t="s">
        <v>151</v>
      </c>
      <c r="B14" s="481"/>
      <c r="C14" s="481"/>
      <c r="D14" s="481"/>
      <c r="E14" s="481"/>
      <c r="F14" s="502" t="s">
        <v>178</v>
      </c>
      <c r="G14" s="503"/>
      <c r="H14" s="504"/>
      <c r="I14" s="73"/>
    </row>
    <row r="15" spans="1:9" ht="51.75" customHeight="1" x14ac:dyDescent="0.25">
      <c r="A15" s="481" t="s">
        <v>152</v>
      </c>
      <c r="B15" s="481"/>
      <c r="C15" s="481"/>
      <c r="D15" s="481"/>
      <c r="E15" s="481"/>
      <c r="F15" s="502" t="s">
        <v>179</v>
      </c>
      <c r="G15" s="503"/>
      <c r="H15" s="504"/>
      <c r="I15" s="73"/>
    </row>
    <row r="16" spans="1:9" ht="18" customHeight="1" x14ac:dyDescent="0.25">
      <c r="A16" s="481" t="s">
        <v>153</v>
      </c>
      <c r="B16" s="481"/>
      <c r="C16" s="481"/>
      <c r="D16" s="481"/>
      <c r="E16" s="481"/>
      <c r="F16" s="502" t="s">
        <v>180</v>
      </c>
      <c r="G16" s="503"/>
      <c r="H16" s="504"/>
      <c r="I16" s="73"/>
    </row>
    <row r="17" spans="1:9" x14ac:dyDescent="0.25">
      <c r="A17" s="74" t="s">
        <v>143</v>
      </c>
      <c r="B17" s="75" t="s">
        <v>144</v>
      </c>
      <c r="C17" s="76">
        <v>129</v>
      </c>
      <c r="D17" s="76">
        <v>213</v>
      </c>
      <c r="E17" s="77" t="s">
        <v>149</v>
      </c>
      <c r="F17" s="492" t="s">
        <v>154</v>
      </c>
      <c r="G17" s="492"/>
      <c r="H17" s="492"/>
      <c r="I17" s="72">
        <f>I23+I24+I25</f>
        <v>0</v>
      </c>
    </row>
    <row r="18" spans="1:9" x14ac:dyDescent="0.25">
      <c r="A18" s="489" t="s">
        <v>155</v>
      </c>
      <c r="B18" s="490"/>
      <c r="C18" s="490"/>
      <c r="D18" s="490"/>
      <c r="E18" s="491"/>
      <c r="F18" s="482" t="s">
        <v>156</v>
      </c>
      <c r="G18" s="482"/>
      <c r="H18" s="482"/>
      <c r="I18" s="73"/>
    </row>
    <row r="19" spans="1:9" x14ac:dyDescent="0.25">
      <c r="A19" s="489" t="s">
        <v>157</v>
      </c>
      <c r="B19" s="490"/>
      <c r="C19" s="490"/>
      <c r="D19" s="490"/>
      <c r="E19" s="491"/>
      <c r="F19" s="482" t="s">
        <v>158</v>
      </c>
      <c r="G19" s="482"/>
      <c r="H19" s="482"/>
      <c r="I19" s="73"/>
    </row>
    <row r="20" spans="1:9" x14ac:dyDescent="0.25">
      <c r="A20" s="489" t="s">
        <v>155</v>
      </c>
      <c r="B20" s="490"/>
      <c r="C20" s="490"/>
      <c r="D20" s="490"/>
      <c r="E20" s="491"/>
      <c r="F20" s="482" t="s">
        <v>159</v>
      </c>
      <c r="G20" s="482"/>
      <c r="H20" s="482"/>
      <c r="I20" s="73"/>
    </row>
    <row r="21" spans="1:9" x14ac:dyDescent="0.25">
      <c r="A21" s="489" t="s">
        <v>160</v>
      </c>
      <c r="B21" s="490"/>
      <c r="C21" s="490"/>
      <c r="D21" s="490"/>
      <c r="E21" s="491"/>
      <c r="F21" s="482" t="s">
        <v>161</v>
      </c>
      <c r="G21" s="482"/>
      <c r="H21" s="482"/>
      <c r="I21" s="73"/>
    </row>
    <row r="22" spans="1:9" x14ac:dyDescent="0.25">
      <c r="A22" s="489" t="s">
        <v>157</v>
      </c>
      <c r="B22" s="490"/>
      <c r="C22" s="490"/>
      <c r="D22" s="490"/>
      <c r="E22" s="491"/>
      <c r="F22" s="482" t="s">
        <v>162</v>
      </c>
      <c r="G22" s="482"/>
      <c r="H22" s="482"/>
      <c r="I22" s="73"/>
    </row>
    <row r="23" spans="1:9" x14ac:dyDescent="0.25">
      <c r="A23" s="74">
        <v>113</v>
      </c>
      <c r="B23" s="75" t="s">
        <v>144</v>
      </c>
      <c r="C23" s="76">
        <v>244</v>
      </c>
      <c r="D23" s="76">
        <v>226</v>
      </c>
      <c r="E23" s="77" t="s">
        <v>163</v>
      </c>
      <c r="F23" s="492" t="s">
        <v>164</v>
      </c>
      <c r="G23" s="492"/>
      <c r="H23" s="492"/>
      <c r="I23" s="72">
        <f>I24+I25</f>
        <v>0</v>
      </c>
    </row>
    <row r="24" spans="1:9" x14ac:dyDescent="0.25">
      <c r="A24" s="493" t="s">
        <v>165</v>
      </c>
      <c r="B24" s="494"/>
      <c r="C24" s="494"/>
      <c r="D24" s="494"/>
      <c r="E24" s="495"/>
      <c r="F24" s="482" t="s">
        <v>166</v>
      </c>
      <c r="G24" s="482"/>
      <c r="H24" s="482"/>
      <c r="I24" s="73"/>
    </row>
    <row r="25" spans="1:9" x14ac:dyDescent="0.25">
      <c r="A25" s="496"/>
      <c r="B25" s="497"/>
      <c r="C25" s="497"/>
      <c r="D25" s="497"/>
      <c r="E25" s="498"/>
      <c r="F25" s="482" t="s">
        <v>167</v>
      </c>
      <c r="G25" s="482"/>
      <c r="H25" s="482"/>
      <c r="I25" s="73"/>
    </row>
    <row r="26" spans="1:9" x14ac:dyDescent="0.25">
      <c r="A26" s="74">
        <v>410</v>
      </c>
      <c r="B26" s="75" t="s">
        <v>144</v>
      </c>
      <c r="C26" s="76">
        <v>242</v>
      </c>
      <c r="D26" s="76">
        <v>221</v>
      </c>
      <c r="E26" s="77" t="s">
        <v>168</v>
      </c>
      <c r="F26" s="492" t="s">
        <v>169</v>
      </c>
      <c r="G26" s="492"/>
      <c r="H26" s="492"/>
      <c r="I26" s="72">
        <f>I27+I28+I29</f>
        <v>0</v>
      </c>
    </row>
    <row r="27" spans="1:9" ht="19.5" customHeight="1" x14ac:dyDescent="0.25">
      <c r="A27" s="481" t="s">
        <v>170</v>
      </c>
      <c r="B27" s="481"/>
      <c r="C27" s="481"/>
      <c r="D27" s="481"/>
      <c r="E27" s="481"/>
      <c r="F27" s="482" t="s">
        <v>147</v>
      </c>
      <c r="G27" s="482"/>
      <c r="H27" s="482"/>
      <c r="I27" s="73"/>
    </row>
    <row r="28" spans="1:9" ht="28.5" customHeight="1" x14ac:dyDescent="0.25">
      <c r="A28" s="481" t="s">
        <v>171</v>
      </c>
      <c r="B28" s="481"/>
      <c r="C28" s="481"/>
      <c r="D28" s="481"/>
      <c r="E28" s="481"/>
      <c r="F28" s="482" t="s">
        <v>147</v>
      </c>
      <c r="G28" s="482"/>
      <c r="H28" s="482"/>
      <c r="I28" s="73"/>
    </row>
    <row r="29" spans="1:9" x14ac:dyDescent="0.25">
      <c r="A29" s="483" t="s">
        <v>172</v>
      </c>
      <c r="B29" s="484"/>
      <c r="C29" s="484"/>
      <c r="D29" s="484"/>
      <c r="E29" s="485"/>
      <c r="F29" s="482" t="s">
        <v>147</v>
      </c>
      <c r="G29" s="482"/>
      <c r="H29" s="482"/>
      <c r="I29" s="73"/>
    </row>
    <row r="30" spans="1:9" ht="21" customHeight="1" x14ac:dyDescent="0.25">
      <c r="A30" s="486" t="s">
        <v>173</v>
      </c>
      <c r="B30" s="487"/>
      <c r="C30" s="487"/>
      <c r="D30" s="487"/>
      <c r="E30" s="487"/>
      <c r="F30" s="487"/>
      <c r="G30" s="487"/>
      <c r="H30" s="487"/>
      <c r="I30" s="488"/>
    </row>
    <row r="31" spans="1:9" x14ac:dyDescent="0.25">
      <c r="A31" s="69"/>
      <c r="B31" s="69"/>
      <c r="C31" s="69"/>
      <c r="D31" s="69"/>
      <c r="E31" s="69"/>
      <c r="F31" s="69"/>
      <c r="G31" s="69"/>
      <c r="H31" s="69"/>
      <c r="I31" s="69"/>
    </row>
    <row r="32" spans="1:9" x14ac:dyDescent="0.25">
      <c r="A32" s="69"/>
      <c r="B32" s="69"/>
      <c r="C32" s="69"/>
      <c r="D32" s="69"/>
      <c r="E32" s="69"/>
      <c r="F32" s="69"/>
      <c r="G32" s="69"/>
      <c r="H32" s="69"/>
      <c r="I32" s="69"/>
    </row>
    <row r="33" spans="1:9" x14ac:dyDescent="0.25">
      <c r="A33" s="36" t="s">
        <v>18</v>
      </c>
      <c r="B33" s="36"/>
      <c r="C33" s="30"/>
      <c r="D33" s="36"/>
      <c r="E33" s="36"/>
      <c r="F33" s="36" t="s">
        <v>174</v>
      </c>
      <c r="G33" s="36"/>
      <c r="H33" s="30"/>
      <c r="I33" s="9"/>
    </row>
    <row r="34" spans="1:9" x14ac:dyDescent="0.25">
      <c r="A34" s="36"/>
      <c r="B34" s="36"/>
      <c r="C34" s="30"/>
      <c r="D34" s="9"/>
      <c r="E34" s="9"/>
      <c r="F34" s="31" t="s">
        <v>175</v>
      </c>
      <c r="G34" s="36"/>
      <c r="H34" s="30"/>
      <c r="I34" s="36"/>
    </row>
    <row r="35" spans="1:9" x14ac:dyDescent="0.25">
      <c r="A35" s="31" t="s">
        <v>176</v>
      </c>
      <c r="B35" s="36"/>
      <c r="C35" s="30"/>
      <c r="D35" s="36"/>
      <c r="E35" s="36"/>
      <c r="F35" s="36"/>
      <c r="G35" s="30"/>
      <c r="H35" s="30"/>
      <c r="I35" s="30"/>
    </row>
  </sheetData>
  <mergeCells count="43">
    <mergeCell ref="A11:H11"/>
    <mergeCell ref="A2:I2"/>
    <mergeCell ref="A3:I3"/>
    <mergeCell ref="A4:I4"/>
    <mergeCell ref="A6:H6"/>
    <mergeCell ref="I6:I7"/>
    <mergeCell ref="F7:H7"/>
    <mergeCell ref="F8:H8"/>
    <mergeCell ref="A9:E9"/>
    <mergeCell ref="F9:H9"/>
    <mergeCell ref="A10:E10"/>
    <mergeCell ref="F10:H10"/>
    <mergeCell ref="A19:E19"/>
    <mergeCell ref="F19:H19"/>
    <mergeCell ref="A12:I12"/>
    <mergeCell ref="F13:H13"/>
    <mergeCell ref="A14:E14"/>
    <mergeCell ref="F14:H14"/>
    <mergeCell ref="A15:E15"/>
    <mergeCell ref="F15:H15"/>
    <mergeCell ref="A16:E16"/>
    <mergeCell ref="F16:H16"/>
    <mergeCell ref="F17:H17"/>
    <mergeCell ref="A18:E18"/>
    <mergeCell ref="F18:H18"/>
    <mergeCell ref="A27:E27"/>
    <mergeCell ref="F27:H27"/>
    <mergeCell ref="A20:E20"/>
    <mergeCell ref="F20:H20"/>
    <mergeCell ref="A21:E21"/>
    <mergeCell ref="F21:H21"/>
    <mergeCell ref="A22:E22"/>
    <mergeCell ref="F22:H22"/>
    <mergeCell ref="F23:H23"/>
    <mergeCell ref="A24:E25"/>
    <mergeCell ref="F24:H24"/>
    <mergeCell ref="F25:H25"/>
    <mergeCell ref="F26:H26"/>
    <mergeCell ref="A28:E28"/>
    <mergeCell ref="F28:H28"/>
    <mergeCell ref="A29:E29"/>
    <mergeCell ref="F29:H29"/>
    <mergeCell ref="A30:I3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view="pageBreakPreview" topLeftCell="A4" zoomScaleNormal="100" zoomScaleSheetLayoutView="100" workbookViewId="0">
      <selection activeCell="A5" sqref="A5:G5"/>
    </sheetView>
  </sheetViews>
  <sheetFormatPr defaultRowHeight="12.75" x14ac:dyDescent="0.2"/>
  <cols>
    <col min="1" max="1" width="4.42578125" style="81" customWidth="1"/>
    <col min="2" max="2" width="60.7109375" style="80" customWidth="1"/>
    <col min="3" max="3" width="23.5703125" style="80" customWidth="1"/>
    <col min="4" max="4" width="9.7109375" style="80" customWidth="1"/>
    <col min="5" max="5" width="12.28515625" style="80" customWidth="1"/>
    <col min="6" max="6" width="13.5703125" style="80" customWidth="1"/>
    <col min="7" max="7" width="12" style="80" customWidth="1"/>
    <col min="8" max="16384" width="9.140625" style="80"/>
  </cols>
  <sheetData>
    <row r="1" spans="1:6" ht="25.15" customHeight="1" x14ac:dyDescent="0.35">
      <c r="C1" s="116"/>
      <c r="D1" s="116"/>
      <c r="E1" s="115" t="s">
        <v>217</v>
      </c>
    </row>
    <row r="2" spans="1:6" ht="60" customHeight="1" x14ac:dyDescent="0.25">
      <c r="A2" s="538" t="s">
        <v>319</v>
      </c>
      <c r="B2" s="538"/>
      <c r="C2" s="538"/>
      <c r="D2" s="538"/>
      <c r="E2" s="538"/>
    </row>
    <row r="3" spans="1:6" ht="16.5" customHeight="1" x14ac:dyDescent="0.2">
      <c r="A3" s="544" t="s">
        <v>59</v>
      </c>
      <c r="B3" s="544"/>
      <c r="C3" s="544"/>
      <c r="D3" s="114" t="s">
        <v>60</v>
      </c>
      <c r="E3" s="89"/>
    </row>
    <row r="4" spans="1:6" ht="36" customHeight="1" x14ac:dyDescent="0.2">
      <c r="A4" s="544" t="s">
        <v>276</v>
      </c>
      <c r="B4" s="544"/>
      <c r="C4" s="544"/>
      <c r="D4" s="114" t="s">
        <v>61</v>
      </c>
      <c r="E4" s="113"/>
    </row>
    <row r="5" spans="1:6" ht="19.5" customHeight="1" x14ac:dyDescent="0.2">
      <c r="A5" s="544" t="s">
        <v>62</v>
      </c>
      <c r="B5" s="544"/>
      <c r="C5" s="544"/>
      <c r="D5" s="114" t="s">
        <v>63</v>
      </c>
      <c r="E5" s="113"/>
    </row>
    <row r="6" spans="1:6" ht="16.5" customHeight="1" x14ac:dyDescent="0.2">
      <c r="A6" s="544" t="s">
        <v>64</v>
      </c>
      <c r="B6" s="544"/>
      <c r="C6" s="544"/>
      <c r="D6" s="114" t="s">
        <v>63</v>
      </c>
      <c r="E6" s="113"/>
    </row>
    <row r="7" spans="1:6" ht="16.5" customHeight="1" x14ac:dyDescent="0.2">
      <c r="A7" s="544" t="s">
        <v>65</v>
      </c>
      <c r="B7" s="544"/>
      <c r="C7" s="544"/>
      <c r="D7" s="114" t="s">
        <v>63</v>
      </c>
      <c r="E7" s="113"/>
    </row>
    <row r="8" spans="1:6" ht="12" customHeight="1" x14ac:dyDescent="0.2">
      <c r="A8" s="546" t="s">
        <v>66</v>
      </c>
      <c r="B8" s="546"/>
      <c r="C8" s="546"/>
      <c r="D8" s="114" t="s">
        <v>67</v>
      </c>
      <c r="E8" s="113"/>
    </row>
    <row r="9" spans="1:6" ht="13.5" customHeight="1" x14ac:dyDescent="0.2">
      <c r="A9" s="112"/>
      <c r="B9" s="112"/>
      <c r="C9" s="112"/>
      <c r="D9" s="112"/>
      <c r="E9" s="111"/>
    </row>
    <row r="10" spans="1:6" ht="39" customHeight="1" x14ac:dyDescent="0.2">
      <c r="A10" s="110" t="s">
        <v>68</v>
      </c>
      <c r="B10" s="537" t="s">
        <v>275</v>
      </c>
      <c r="C10" s="537"/>
      <c r="D10" s="537"/>
      <c r="E10" s="537"/>
    </row>
    <row r="11" spans="1:6" s="101" customFormat="1" ht="24" x14ac:dyDescent="0.2">
      <c r="A11" s="103" t="s">
        <v>43</v>
      </c>
      <c r="B11" s="104" t="s">
        <v>69</v>
      </c>
      <c r="C11" s="103" t="s">
        <v>70</v>
      </c>
      <c r="D11" s="532" t="s">
        <v>71</v>
      </c>
      <c r="E11" s="533"/>
      <c r="F11" s="102"/>
    </row>
    <row r="12" spans="1:6" ht="14.25" x14ac:dyDescent="0.2">
      <c r="A12" s="541" t="s">
        <v>72</v>
      </c>
      <c r="B12" s="542"/>
      <c r="C12" s="542"/>
      <c r="D12" s="542"/>
      <c r="E12" s="543"/>
    </row>
    <row r="13" spans="1:6" x14ac:dyDescent="0.2">
      <c r="A13" s="95">
        <v>1</v>
      </c>
      <c r="B13" s="95" t="s">
        <v>73</v>
      </c>
      <c r="C13" s="95" t="s">
        <v>274</v>
      </c>
      <c r="D13" s="539"/>
      <c r="E13" s="540"/>
    </row>
    <row r="14" spans="1:6" x14ac:dyDescent="0.2">
      <c r="A14" s="95">
        <v>2</v>
      </c>
      <c r="B14" s="95" t="s">
        <v>74</v>
      </c>
      <c r="C14" s="95" t="s">
        <v>75</v>
      </c>
      <c r="D14" s="539">
        <f>D13*12</f>
        <v>0</v>
      </c>
      <c r="E14" s="540"/>
    </row>
    <row r="15" spans="1:6" ht="14.25" x14ac:dyDescent="0.2">
      <c r="A15" s="524" t="s">
        <v>273</v>
      </c>
      <c r="B15" s="525"/>
      <c r="C15" s="525"/>
      <c r="D15" s="525"/>
      <c r="E15" s="545"/>
    </row>
    <row r="16" spans="1:6" ht="25.5" x14ac:dyDescent="0.2">
      <c r="A16" s="95">
        <v>3</v>
      </c>
      <c r="B16" s="95" t="s">
        <v>272</v>
      </c>
      <c r="C16" s="95" t="s">
        <v>271</v>
      </c>
      <c r="D16" s="530">
        <f>D13*67</f>
        <v>0</v>
      </c>
      <c r="E16" s="531"/>
    </row>
    <row r="17" spans="1:6" ht="25.5" x14ac:dyDescent="0.2">
      <c r="A17" s="95">
        <v>4</v>
      </c>
      <c r="B17" s="95" t="s">
        <v>270</v>
      </c>
      <c r="C17" s="95" t="s">
        <v>269</v>
      </c>
      <c r="D17" s="530">
        <f>D13*8</f>
        <v>0</v>
      </c>
      <c r="E17" s="531"/>
    </row>
    <row r="18" spans="1:6" ht="25.5" x14ac:dyDescent="0.2">
      <c r="A18" s="95">
        <v>5</v>
      </c>
      <c r="B18" s="95" t="s">
        <v>268</v>
      </c>
      <c r="C18" s="95" t="s">
        <v>267</v>
      </c>
      <c r="D18" s="530">
        <f>D13*24.5</f>
        <v>0</v>
      </c>
      <c r="E18" s="531"/>
    </row>
    <row r="19" spans="1:6" x14ac:dyDescent="0.2">
      <c r="A19" s="95"/>
      <c r="B19" s="95"/>
      <c r="C19" s="95"/>
      <c r="D19" s="109"/>
      <c r="E19" s="108"/>
    </row>
    <row r="20" spans="1:6" ht="38.25" x14ac:dyDescent="0.2">
      <c r="A20" s="95">
        <v>6</v>
      </c>
      <c r="B20" s="94" t="s">
        <v>76</v>
      </c>
      <c r="C20" s="95" t="s">
        <v>266</v>
      </c>
      <c r="D20" s="535">
        <f>(D14)+D16+D17+D18</f>
        <v>0</v>
      </c>
      <c r="E20" s="536"/>
    </row>
    <row r="21" spans="1:6" ht="14.25" x14ac:dyDescent="0.2">
      <c r="A21" s="524" t="s">
        <v>77</v>
      </c>
      <c r="B21" s="525"/>
      <c r="C21" s="525"/>
      <c r="D21" s="525"/>
      <c r="E21" s="545"/>
    </row>
    <row r="22" spans="1:6" x14ac:dyDescent="0.2">
      <c r="A22" s="95">
        <v>7</v>
      </c>
      <c r="B22" s="95" t="s">
        <v>89</v>
      </c>
      <c r="C22" s="95" t="s">
        <v>265</v>
      </c>
      <c r="D22" s="530">
        <f>D20*70%</f>
        <v>0</v>
      </c>
      <c r="E22" s="531"/>
    </row>
    <row r="23" spans="1:6" ht="25.5" x14ac:dyDescent="0.2">
      <c r="A23" s="95">
        <v>8</v>
      </c>
      <c r="B23" s="95" t="s">
        <v>78</v>
      </c>
      <c r="C23" s="95" t="s">
        <v>264</v>
      </c>
      <c r="D23" s="530">
        <f>D20*50%</f>
        <v>0</v>
      </c>
      <c r="E23" s="531"/>
    </row>
    <row r="24" spans="1:6" x14ac:dyDescent="0.2">
      <c r="A24" s="95">
        <v>9</v>
      </c>
      <c r="B24" s="94" t="s">
        <v>79</v>
      </c>
      <c r="C24" s="95" t="s">
        <v>80</v>
      </c>
      <c r="D24" s="535">
        <f>D20+D22+D23</f>
        <v>0</v>
      </c>
      <c r="E24" s="536"/>
    </row>
    <row r="25" spans="1:6" x14ac:dyDescent="0.2">
      <c r="A25" s="95">
        <v>10</v>
      </c>
      <c r="B25" s="94" t="s">
        <v>81</v>
      </c>
      <c r="C25" s="95" t="s">
        <v>82</v>
      </c>
      <c r="D25" s="535">
        <f>D24/12</f>
        <v>0</v>
      </c>
      <c r="E25" s="536"/>
    </row>
    <row r="26" spans="1:6" ht="29.25" customHeight="1" x14ac:dyDescent="0.2">
      <c r="A26" s="95">
        <v>11</v>
      </c>
      <c r="B26" s="95" t="s">
        <v>263</v>
      </c>
      <c r="C26" s="95" t="s">
        <v>262</v>
      </c>
      <c r="D26" s="530">
        <f>D25*4.5</f>
        <v>0</v>
      </c>
      <c r="E26" s="531"/>
    </row>
    <row r="27" spans="1:6" ht="38.25" x14ac:dyDescent="0.2">
      <c r="A27" s="95">
        <v>12</v>
      </c>
      <c r="B27" s="95" t="s">
        <v>261</v>
      </c>
      <c r="C27" s="95" t="s">
        <v>260</v>
      </c>
      <c r="D27" s="530">
        <f>((D14+D16+D17+D18)*2.2+D26)/12*3.5</f>
        <v>0</v>
      </c>
      <c r="E27" s="531"/>
    </row>
    <row r="28" spans="1:6" ht="25.5" x14ac:dyDescent="0.2">
      <c r="A28" s="95">
        <v>13</v>
      </c>
      <c r="B28" s="95" t="s">
        <v>228</v>
      </c>
      <c r="C28" s="95" t="s">
        <v>259</v>
      </c>
      <c r="D28" s="530">
        <f>(D14+D16+D17)/12*2.2</f>
        <v>0</v>
      </c>
      <c r="E28" s="531"/>
    </row>
    <row r="29" spans="1:6" x14ac:dyDescent="0.2">
      <c r="A29" s="95">
        <v>14</v>
      </c>
      <c r="B29" s="94" t="s">
        <v>84</v>
      </c>
      <c r="C29" s="95" t="s">
        <v>258</v>
      </c>
      <c r="D29" s="535">
        <f>D24+D26+D27+D28</f>
        <v>0</v>
      </c>
      <c r="E29" s="536"/>
    </row>
    <row r="30" spans="1:6" x14ac:dyDescent="0.2">
      <c r="A30" s="107"/>
      <c r="B30" s="106"/>
      <c r="C30" s="106"/>
      <c r="D30" s="106"/>
      <c r="E30" s="106"/>
    </row>
    <row r="31" spans="1:6" ht="32.25" hidden="1" customHeight="1" x14ac:dyDescent="0.2">
      <c r="A31" s="105" t="s">
        <v>85</v>
      </c>
      <c r="B31" s="537" t="s">
        <v>257</v>
      </c>
      <c r="C31" s="537"/>
      <c r="D31" s="537"/>
      <c r="E31" s="537"/>
    </row>
    <row r="32" spans="1:6" s="101" customFormat="1" ht="24" hidden="1" x14ac:dyDescent="0.2">
      <c r="A32" s="103" t="s">
        <v>43</v>
      </c>
      <c r="B32" s="104" t="s">
        <v>69</v>
      </c>
      <c r="C32" s="103" t="s">
        <v>70</v>
      </c>
      <c r="D32" s="532" t="s">
        <v>71</v>
      </c>
      <c r="E32" s="533"/>
      <c r="F32" s="102"/>
    </row>
    <row r="33" spans="1:6" hidden="1" x14ac:dyDescent="0.2">
      <c r="A33" s="534" t="s">
        <v>86</v>
      </c>
      <c r="B33" s="534"/>
      <c r="C33" s="534"/>
      <c r="D33" s="534"/>
      <c r="E33" s="534"/>
      <c r="F33" s="100"/>
    </row>
    <row r="34" spans="1:6" hidden="1" x14ac:dyDescent="0.2">
      <c r="A34" s="97">
        <v>1</v>
      </c>
      <c r="B34" s="95" t="s">
        <v>87</v>
      </c>
      <c r="C34" s="95">
        <f>SUM(C35:C39)</f>
        <v>4</v>
      </c>
      <c r="D34" s="528">
        <f>SUM(D35:E38)</f>
        <v>15376</v>
      </c>
      <c r="E34" s="529"/>
    </row>
    <row r="35" spans="1:6" ht="15.75" hidden="1" x14ac:dyDescent="0.25">
      <c r="A35" s="97"/>
      <c r="B35" s="99" t="s">
        <v>256</v>
      </c>
      <c r="C35" s="95">
        <v>1</v>
      </c>
      <c r="D35" s="521">
        <v>6704</v>
      </c>
      <c r="E35" s="522"/>
    </row>
    <row r="36" spans="1:6" ht="15.75" hidden="1" x14ac:dyDescent="0.25">
      <c r="A36" s="97"/>
      <c r="B36" s="99" t="s">
        <v>251</v>
      </c>
      <c r="C36" s="95">
        <v>1</v>
      </c>
      <c r="D36" s="521">
        <v>3727</v>
      </c>
      <c r="E36" s="522"/>
    </row>
    <row r="37" spans="1:6" ht="15.75" hidden="1" x14ac:dyDescent="0.25">
      <c r="A37" s="97"/>
      <c r="B37" s="99" t="s">
        <v>255</v>
      </c>
      <c r="C37" s="95">
        <v>0</v>
      </c>
      <c r="D37" s="521">
        <v>0</v>
      </c>
      <c r="E37" s="522"/>
    </row>
    <row r="38" spans="1:6" ht="15.75" hidden="1" x14ac:dyDescent="0.25">
      <c r="A38" s="97"/>
      <c r="B38" s="99" t="s">
        <v>239</v>
      </c>
      <c r="C38" s="95">
        <v>2</v>
      </c>
      <c r="D38" s="521">
        <f>2300+2645</f>
        <v>4945</v>
      </c>
      <c r="E38" s="522"/>
    </row>
    <row r="39" spans="1:6" ht="15.75" hidden="1" x14ac:dyDescent="0.25">
      <c r="A39" s="97"/>
      <c r="B39" s="99" t="s">
        <v>250</v>
      </c>
      <c r="C39" s="95"/>
      <c r="D39" s="521"/>
      <c r="E39" s="522"/>
    </row>
    <row r="40" spans="1:6" hidden="1" x14ac:dyDescent="0.2">
      <c r="A40" s="97">
        <v>2</v>
      </c>
      <c r="B40" s="95" t="s">
        <v>88</v>
      </c>
      <c r="C40" s="95" t="s">
        <v>75</v>
      </c>
      <c r="D40" s="553">
        <f>D34*12</f>
        <v>184512</v>
      </c>
      <c r="E40" s="554"/>
    </row>
    <row r="41" spans="1:6" hidden="1" x14ac:dyDescent="0.2">
      <c r="A41" s="549" t="s">
        <v>254</v>
      </c>
      <c r="B41" s="550"/>
      <c r="C41" s="550"/>
      <c r="D41" s="550"/>
      <c r="E41" s="551"/>
    </row>
    <row r="42" spans="1:6" s="93" customFormat="1" ht="31.5" hidden="1" x14ac:dyDescent="0.25">
      <c r="A42" s="88">
        <v>3</v>
      </c>
      <c r="B42" s="98" t="s">
        <v>253</v>
      </c>
      <c r="C42" s="94"/>
      <c r="D42" s="519">
        <f>SUM(D43:E47)</f>
        <v>72168</v>
      </c>
      <c r="E42" s="552"/>
    </row>
    <row r="43" spans="1:6" ht="15.75" hidden="1" x14ac:dyDescent="0.25">
      <c r="A43" s="97"/>
      <c r="B43" s="96" t="s">
        <v>252</v>
      </c>
      <c r="C43" s="95">
        <v>26136</v>
      </c>
      <c r="D43" s="547">
        <f>C35*C43</f>
        <v>26136</v>
      </c>
      <c r="E43" s="548"/>
    </row>
    <row r="44" spans="1:6" ht="15.75" hidden="1" x14ac:dyDescent="0.25">
      <c r="A44" s="97"/>
      <c r="B44" s="96" t="s">
        <v>251</v>
      </c>
      <c r="C44" s="95">
        <v>20592</v>
      </c>
      <c r="D44" s="547">
        <f>(C36)*C44</f>
        <v>20592</v>
      </c>
      <c r="E44" s="548"/>
    </row>
    <row r="45" spans="1:6" ht="15.75" hidden="1" x14ac:dyDescent="0.25">
      <c r="A45" s="97"/>
      <c r="B45" s="96" t="s">
        <v>240</v>
      </c>
      <c r="C45" s="95">
        <v>16404</v>
      </c>
      <c r="D45" s="547">
        <f>(C37)*C45</f>
        <v>0</v>
      </c>
      <c r="E45" s="548"/>
    </row>
    <row r="46" spans="1:6" ht="15.75" hidden="1" x14ac:dyDescent="0.25">
      <c r="A46" s="97"/>
      <c r="B46" s="96" t="s">
        <v>239</v>
      </c>
      <c r="C46" s="95">
        <v>12720</v>
      </c>
      <c r="D46" s="547">
        <f>C38*C46</f>
        <v>25440</v>
      </c>
      <c r="E46" s="548"/>
    </row>
    <row r="47" spans="1:6" ht="15.75" hidden="1" x14ac:dyDescent="0.25">
      <c r="A47" s="97"/>
      <c r="B47" s="96" t="s">
        <v>250</v>
      </c>
      <c r="C47" s="95">
        <v>8556</v>
      </c>
      <c r="D47" s="547">
        <f>C39*C47</f>
        <v>0</v>
      </c>
      <c r="E47" s="548"/>
    </row>
    <row r="48" spans="1:6" s="93" customFormat="1" ht="25.5" hidden="1" x14ac:dyDescent="0.2">
      <c r="A48" s="88">
        <v>4</v>
      </c>
      <c r="B48" s="94" t="s">
        <v>249</v>
      </c>
      <c r="C48" s="94" t="s">
        <v>248</v>
      </c>
      <c r="D48" s="519">
        <f>D40*3.6/12</f>
        <v>55353.600000000006</v>
      </c>
      <c r="E48" s="520"/>
    </row>
    <row r="49" spans="1:5" s="93" customFormat="1" ht="25.5" hidden="1" x14ac:dyDescent="0.2">
      <c r="A49" s="88">
        <v>5</v>
      </c>
      <c r="B49" s="94" t="s">
        <v>247</v>
      </c>
      <c r="C49" s="94"/>
      <c r="D49" s="519">
        <f>SUM(D50:E54)</f>
        <v>256570</v>
      </c>
      <c r="E49" s="520"/>
    </row>
    <row r="50" spans="1:5" ht="15.75" hidden="1" x14ac:dyDescent="0.25">
      <c r="A50" s="97"/>
      <c r="B50" s="96" t="s">
        <v>242</v>
      </c>
      <c r="C50" s="95">
        <v>22</v>
      </c>
      <c r="D50" s="521">
        <f>D35*C50</f>
        <v>147488</v>
      </c>
      <c r="E50" s="523"/>
    </row>
    <row r="51" spans="1:5" ht="15.75" hidden="1" x14ac:dyDescent="0.25">
      <c r="A51" s="97"/>
      <c r="B51" s="96" t="s">
        <v>241</v>
      </c>
      <c r="C51" s="95">
        <v>16</v>
      </c>
      <c r="D51" s="521">
        <f>D36*C51</f>
        <v>59632</v>
      </c>
      <c r="E51" s="523"/>
    </row>
    <row r="52" spans="1:5" ht="15.75" hidden="1" x14ac:dyDescent="0.25">
      <c r="A52" s="97"/>
      <c r="B52" s="96" t="s">
        <v>240</v>
      </c>
      <c r="C52" s="95">
        <v>12</v>
      </c>
      <c r="D52" s="521">
        <f>D37*C52</f>
        <v>0</v>
      </c>
      <c r="E52" s="523"/>
    </row>
    <row r="53" spans="1:5" ht="15.75" hidden="1" x14ac:dyDescent="0.25">
      <c r="A53" s="97"/>
      <c r="B53" s="96" t="s">
        <v>239</v>
      </c>
      <c r="C53" s="95">
        <v>10</v>
      </c>
      <c r="D53" s="521">
        <f>D38*C53</f>
        <v>49450</v>
      </c>
      <c r="E53" s="523"/>
    </row>
    <row r="54" spans="1:5" ht="15.75" hidden="1" x14ac:dyDescent="0.25">
      <c r="A54" s="97"/>
      <c r="B54" s="96" t="s">
        <v>238</v>
      </c>
      <c r="C54" s="95">
        <v>8</v>
      </c>
      <c r="D54" s="521">
        <f>D39*C54</f>
        <v>0</v>
      </c>
      <c r="E54" s="523"/>
    </row>
    <row r="55" spans="1:5" s="93" customFormat="1" ht="38.25" hidden="1" x14ac:dyDescent="0.2">
      <c r="A55" s="88">
        <v>6</v>
      </c>
      <c r="B55" s="94" t="s">
        <v>246</v>
      </c>
      <c r="C55" s="94" t="s">
        <v>245</v>
      </c>
      <c r="D55" s="519"/>
      <c r="E55" s="520"/>
    </row>
    <row r="56" spans="1:5" s="93" customFormat="1" ht="51" hidden="1" x14ac:dyDescent="0.2">
      <c r="A56" s="88">
        <v>7</v>
      </c>
      <c r="B56" s="94" t="s">
        <v>244</v>
      </c>
      <c r="C56" s="94"/>
      <c r="D56" s="519">
        <f>SUM(D57:E61)</f>
        <v>337724.5</v>
      </c>
      <c r="E56" s="520"/>
    </row>
    <row r="57" spans="1:5" ht="15.75" hidden="1" x14ac:dyDescent="0.25">
      <c r="A57" s="97"/>
      <c r="B57" s="96" t="s">
        <v>242</v>
      </c>
      <c r="C57" s="95">
        <v>24.5</v>
      </c>
      <c r="D57" s="521">
        <f>D35*C57</f>
        <v>164248</v>
      </c>
      <c r="E57" s="522"/>
    </row>
    <row r="58" spans="1:5" ht="15.75" hidden="1" x14ac:dyDescent="0.25">
      <c r="A58" s="97"/>
      <c r="B58" s="96" t="s">
        <v>241</v>
      </c>
      <c r="C58" s="95">
        <v>22</v>
      </c>
      <c r="D58" s="521">
        <f>D36*C58</f>
        <v>81994</v>
      </c>
      <c r="E58" s="522"/>
    </row>
    <row r="59" spans="1:5" ht="15.75" hidden="1" x14ac:dyDescent="0.25">
      <c r="A59" s="97"/>
      <c r="B59" s="96" t="s">
        <v>240</v>
      </c>
      <c r="C59" s="95">
        <v>20</v>
      </c>
      <c r="D59" s="521">
        <f>D37*C59</f>
        <v>0</v>
      </c>
      <c r="E59" s="522"/>
    </row>
    <row r="60" spans="1:5" ht="15.75" hidden="1" x14ac:dyDescent="0.25">
      <c r="A60" s="97"/>
      <c r="B60" s="96" t="s">
        <v>239</v>
      </c>
      <c r="C60" s="95">
        <v>18.5</v>
      </c>
      <c r="D60" s="521">
        <f>D38*C60</f>
        <v>91482.5</v>
      </c>
      <c r="E60" s="522"/>
    </row>
    <row r="61" spans="1:5" ht="15.75" hidden="1" x14ac:dyDescent="0.25">
      <c r="A61" s="97"/>
      <c r="B61" s="96" t="s">
        <v>238</v>
      </c>
      <c r="C61" s="95">
        <v>17.5</v>
      </c>
      <c r="D61" s="521">
        <f>D39*C61</f>
        <v>0</v>
      </c>
      <c r="E61" s="522"/>
    </row>
    <row r="62" spans="1:5" s="93" customFormat="1" hidden="1" x14ac:dyDescent="0.2">
      <c r="A62" s="88">
        <v>8</v>
      </c>
      <c r="B62" s="94" t="s">
        <v>243</v>
      </c>
      <c r="C62" s="94"/>
      <c r="D62" s="519">
        <f>SUM(D63:E67)</f>
        <v>558579</v>
      </c>
      <c r="E62" s="520"/>
    </row>
    <row r="63" spans="1:5" ht="15.75" hidden="1" x14ac:dyDescent="0.25">
      <c r="A63" s="97"/>
      <c r="B63" s="96" t="s">
        <v>242</v>
      </c>
      <c r="C63" s="95">
        <v>38.5</v>
      </c>
      <c r="D63" s="521">
        <f>D35*C63</f>
        <v>258104</v>
      </c>
      <c r="E63" s="523"/>
    </row>
    <row r="64" spans="1:5" ht="15.75" hidden="1" x14ac:dyDescent="0.25">
      <c r="A64" s="97"/>
      <c r="B64" s="96" t="s">
        <v>241</v>
      </c>
      <c r="C64" s="95">
        <v>37.5</v>
      </c>
      <c r="D64" s="521">
        <f>D36*C64</f>
        <v>139762.5</v>
      </c>
      <c r="E64" s="523"/>
    </row>
    <row r="65" spans="1:7" ht="15.75" hidden="1" x14ac:dyDescent="0.25">
      <c r="A65" s="97"/>
      <c r="B65" s="96" t="s">
        <v>240</v>
      </c>
      <c r="C65" s="95">
        <v>35</v>
      </c>
      <c r="D65" s="521">
        <f>D37*C65</f>
        <v>0</v>
      </c>
      <c r="E65" s="523"/>
    </row>
    <row r="66" spans="1:7" ht="15.75" hidden="1" x14ac:dyDescent="0.25">
      <c r="A66" s="97"/>
      <c r="B66" s="96" t="s">
        <v>239</v>
      </c>
      <c r="C66" s="95">
        <v>32.5</v>
      </c>
      <c r="D66" s="521">
        <f>D38*C66</f>
        <v>160712.5</v>
      </c>
      <c r="E66" s="523"/>
    </row>
    <row r="67" spans="1:7" ht="15.75" hidden="1" x14ac:dyDescent="0.25">
      <c r="A67" s="97"/>
      <c r="B67" s="96" t="s">
        <v>238</v>
      </c>
      <c r="C67" s="95">
        <v>31.5</v>
      </c>
      <c r="D67" s="521">
        <f>D39*C67</f>
        <v>0</v>
      </c>
      <c r="E67" s="523"/>
    </row>
    <row r="68" spans="1:7" s="93" customFormat="1" ht="38.25" hidden="1" x14ac:dyDescent="0.2">
      <c r="A68" s="88">
        <v>9</v>
      </c>
      <c r="B68" s="94" t="s">
        <v>76</v>
      </c>
      <c r="C68" s="94" t="s">
        <v>237</v>
      </c>
      <c r="D68" s="519">
        <f>D40+D42+D48+D49+D55+D56+D62</f>
        <v>1464907.1</v>
      </c>
      <c r="E68" s="520"/>
    </row>
    <row r="69" spans="1:7" ht="14.25" hidden="1" x14ac:dyDescent="0.2">
      <c r="A69" s="524" t="s">
        <v>77</v>
      </c>
      <c r="B69" s="525"/>
      <c r="C69" s="525"/>
      <c r="D69" s="526"/>
      <c r="E69" s="527"/>
    </row>
    <row r="70" spans="1:7" hidden="1" x14ac:dyDescent="0.2">
      <c r="A70" s="95">
        <v>10</v>
      </c>
      <c r="B70" s="95" t="s">
        <v>89</v>
      </c>
      <c r="C70" s="95" t="s">
        <v>236</v>
      </c>
      <c r="D70" s="521">
        <f>D68*70%</f>
        <v>1025434.97</v>
      </c>
      <c r="E70" s="522"/>
    </row>
    <row r="71" spans="1:7" ht="25.5" hidden="1" x14ac:dyDescent="0.2">
      <c r="A71" s="95">
        <v>11</v>
      </c>
      <c r="B71" s="95" t="s">
        <v>78</v>
      </c>
      <c r="C71" s="95" t="s">
        <v>235</v>
      </c>
      <c r="D71" s="521">
        <f>D68*50%</f>
        <v>732453.55</v>
      </c>
      <c r="E71" s="522"/>
    </row>
    <row r="72" spans="1:7" s="93" customFormat="1" hidden="1" x14ac:dyDescent="0.2">
      <c r="A72" s="94">
        <v>12</v>
      </c>
      <c r="B72" s="94" t="s">
        <v>79</v>
      </c>
      <c r="C72" s="94" t="s">
        <v>234</v>
      </c>
      <c r="D72" s="519">
        <f>D68+D70+D71</f>
        <v>3222795.62</v>
      </c>
      <c r="E72" s="520"/>
    </row>
    <row r="73" spans="1:7" s="93" customFormat="1" hidden="1" x14ac:dyDescent="0.2">
      <c r="A73" s="94">
        <v>13</v>
      </c>
      <c r="B73" s="94" t="s">
        <v>81</v>
      </c>
      <c r="C73" s="94" t="s">
        <v>233</v>
      </c>
      <c r="D73" s="519">
        <f>D72/12</f>
        <v>268566.3016666667</v>
      </c>
      <c r="E73" s="520"/>
    </row>
    <row r="74" spans="1:7" ht="25.5" hidden="1" x14ac:dyDescent="0.2">
      <c r="A74" s="95">
        <v>14</v>
      </c>
      <c r="B74" s="95" t="s">
        <v>232</v>
      </c>
      <c r="C74" s="95" t="s">
        <v>231</v>
      </c>
      <c r="D74" s="521">
        <f>D73*2.5</f>
        <v>671415.75416666677</v>
      </c>
      <c r="E74" s="522"/>
    </row>
    <row r="75" spans="1:7" ht="38.25" hidden="1" x14ac:dyDescent="0.2">
      <c r="A75" s="95">
        <v>15</v>
      </c>
      <c r="B75" s="95" t="s">
        <v>230</v>
      </c>
      <c r="C75" s="95" t="s">
        <v>229</v>
      </c>
      <c r="D75" s="521">
        <f>(D72+D74)/12*3.5</f>
        <v>1135811.6507986111</v>
      </c>
      <c r="E75" s="522"/>
    </row>
    <row r="76" spans="1:7" ht="25.5" hidden="1" x14ac:dyDescent="0.2">
      <c r="A76" s="95">
        <v>16</v>
      </c>
      <c r="B76" s="95" t="s">
        <v>228</v>
      </c>
      <c r="C76" s="95" t="s">
        <v>227</v>
      </c>
      <c r="D76" s="521">
        <f>((D40+D42+D48+D49+D55+D62)/12*2.2)</f>
        <v>206650.14333333337</v>
      </c>
      <c r="E76" s="522"/>
    </row>
    <row r="77" spans="1:7" s="93" customFormat="1" hidden="1" x14ac:dyDescent="0.2">
      <c r="A77" s="94">
        <v>17</v>
      </c>
      <c r="B77" s="94" t="s">
        <v>84</v>
      </c>
      <c r="C77" s="94" t="s">
        <v>226</v>
      </c>
      <c r="D77" s="519">
        <f>D72+D74+D75+D76</f>
        <v>5236673.1682986114</v>
      </c>
      <c r="E77" s="520"/>
    </row>
    <row r="78" spans="1:7" hidden="1" x14ac:dyDescent="0.2">
      <c r="A78" s="91" t="s">
        <v>91</v>
      </c>
      <c r="B78" s="91" t="s">
        <v>225</v>
      </c>
      <c r="C78" s="91" t="s">
        <v>224</v>
      </c>
      <c r="D78" s="517" t="e">
        <f>#REF!</f>
        <v>#REF!</v>
      </c>
      <c r="E78" s="518"/>
    </row>
    <row r="79" spans="1:7" ht="15.75" hidden="1" x14ac:dyDescent="0.2">
      <c r="A79" s="92" t="s">
        <v>92</v>
      </c>
      <c r="B79" s="91" t="s">
        <v>223</v>
      </c>
      <c r="C79" s="91" t="s">
        <v>90</v>
      </c>
      <c r="D79" s="517" t="e">
        <f>#REF!</f>
        <v>#REF!</v>
      </c>
      <c r="E79" s="518"/>
      <c r="G79" s="90"/>
    </row>
    <row r="80" spans="1:7" s="86" customFormat="1" ht="15.75" hidden="1" x14ac:dyDescent="0.2">
      <c r="A80" s="88"/>
      <c r="B80" s="89" t="s">
        <v>222</v>
      </c>
      <c r="C80" s="88" t="s">
        <v>221</v>
      </c>
      <c r="D80" s="519" t="e">
        <f>SUM(D77:E79)</f>
        <v>#REF!</v>
      </c>
      <c r="E80" s="520"/>
      <c r="F80" s="87"/>
    </row>
    <row r="81" spans="1:3" hidden="1" x14ac:dyDescent="0.2"/>
    <row r="82" spans="1:3" hidden="1" x14ac:dyDescent="0.2"/>
    <row r="83" spans="1:3" s="82" customFormat="1" hidden="1" x14ac:dyDescent="0.2">
      <c r="A83" s="82" t="s">
        <v>220</v>
      </c>
      <c r="C83" s="85"/>
    </row>
    <row r="84" spans="1:3" s="82" customFormat="1" ht="9.75" hidden="1" customHeight="1" x14ac:dyDescent="0.2">
      <c r="C84" s="84" t="s">
        <v>219</v>
      </c>
    </row>
    <row r="85" spans="1:3" s="82" customFormat="1" hidden="1" x14ac:dyDescent="0.2"/>
    <row r="86" spans="1:3" s="82" customFormat="1" hidden="1" x14ac:dyDescent="0.2">
      <c r="A86" s="82" t="s">
        <v>218</v>
      </c>
    </row>
    <row r="87" spans="1:3" s="82" customFormat="1" hidden="1" x14ac:dyDescent="0.2">
      <c r="A87" s="83"/>
    </row>
    <row r="88" spans="1:3" hidden="1" x14ac:dyDescent="0.2"/>
    <row r="89" spans="1:3" hidden="1" x14ac:dyDescent="0.2"/>
    <row r="90" spans="1:3" hidden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</sheetData>
  <mergeCells count="76">
    <mergeCell ref="D40:E40"/>
    <mergeCell ref="D52:E52"/>
    <mergeCell ref="D47:E47"/>
    <mergeCell ref="D48:E48"/>
    <mergeCell ref="D55:E55"/>
    <mergeCell ref="D53:E53"/>
    <mergeCell ref="D54:E54"/>
    <mergeCell ref="D49:E49"/>
    <mergeCell ref="D51:E51"/>
    <mergeCell ref="D50:E50"/>
    <mergeCell ref="D46:E46"/>
    <mergeCell ref="A41:E41"/>
    <mergeCell ref="D42:E42"/>
    <mergeCell ref="D43:E43"/>
    <mergeCell ref="D44:E44"/>
    <mergeCell ref="D45:E45"/>
    <mergeCell ref="D64:E64"/>
    <mergeCell ref="D56:E56"/>
    <mergeCell ref="D57:E57"/>
    <mergeCell ref="D61:E61"/>
    <mergeCell ref="D59:E59"/>
    <mergeCell ref="D58:E58"/>
    <mergeCell ref="D60:E60"/>
    <mergeCell ref="D62:E62"/>
    <mergeCell ref="D63:E63"/>
    <mergeCell ref="D17:E17"/>
    <mergeCell ref="D18:E18"/>
    <mergeCell ref="A21:E21"/>
    <mergeCell ref="D16:E16"/>
    <mergeCell ref="A5:C5"/>
    <mergeCell ref="A6:C6"/>
    <mergeCell ref="A8:C8"/>
    <mergeCell ref="A7:C7"/>
    <mergeCell ref="D20:E20"/>
    <mergeCell ref="A15:E15"/>
    <mergeCell ref="A2:E2"/>
    <mergeCell ref="B10:E10"/>
    <mergeCell ref="D13:E13"/>
    <mergeCell ref="D14:E14"/>
    <mergeCell ref="A12:E12"/>
    <mergeCell ref="A3:C3"/>
    <mergeCell ref="A4:C4"/>
    <mergeCell ref="D11:E11"/>
    <mergeCell ref="D22:E22"/>
    <mergeCell ref="D23:E23"/>
    <mergeCell ref="D24:E24"/>
    <mergeCell ref="D29:E29"/>
    <mergeCell ref="B31:E31"/>
    <mergeCell ref="D25:E25"/>
    <mergeCell ref="D26:E26"/>
    <mergeCell ref="D39:E39"/>
    <mergeCell ref="D36:E36"/>
    <mergeCell ref="D37:E37"/>
    <mergeCell ref="A33:E33"/>
    <mergeCell ref="D38:E38"/>
    <mergeCell ref="D34:E34"/>
    <mergeCell ref="D27:E27"/>
    <mergeCell ref="D28:E28"/>
    <mergeCell ref="D32:E32"/>
    <mergeCell ref="D35:E35"/>
    <mergeCell ref="D71:E71"/>
    <mergeCell ref="D72:E72"/>
    <mergeCell ref="D65:E65"/>
    <mergeCell ref="D66:E66"/>
    <mergeCell ref="A69:E69"/>
    <mergeCell ref="D70:E70"/>
    <mergeCell ref="D67:E67"/>
    <mergeCell ref="D68:E68"/>
    <mergeCell ref="D79:E79"/>
    <mergeCell ref="D80:E80"/>
    <mergeCell ref="D73:E73"/>
    <mergeCell ref="D74:E74"/>
    <mergeCell ref="D75:E75"/>
    <mergeCell ref="D76:E76"/>
    <mergeCell ref="D77:E77"/>
    <mergeCell ref="D78:E78"/>
  </mergeCells>
  <pageMargins left="0.78740157480314965" right="0" top="0.27" bottom="0.19685039370078741" header="0.26" footer="0"/>
  <pageSetup paperSize="9" scale="80" fitToHeight="0" orientation="portrait" r:id="rId1"/>
  <headerFooter alignWithMargins="0"/>
  <rowBreaks count="1" manualBreakCount="1">
    <brk id="2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"/>
  <sheetViews>
    <sheetView view="pageBreakPreview" zoomScaleNormal="100" zoomScaleSheetLayoutView="100" workbookViewId="0">
      <selection activeCell="A5" sqref="A5:G5"/>
    </sheetView>
  </sheetViews>
  <sheetFormatPr defaultRowHeight="12.75" x14ac:dyDescent="0.2"/>
  <cols>
    <col min="1" max="1" width="4.42578125" style="119" customWidth="1"/>
    <col min="2" max="2" width="60.7109375" style="117" customWidth="1"/>
    <col min="3" max="3" width="23.5703125" style="117" customWidth="1"/>
    <col min="4" max="4" width="9.7109375" style="117" customWidth="1"/>
    <col min="5" max="5" width="12.28515625" style="118" customWidth="1"/>
    <col min="6" max="6" width="13.5703125" style="117" customWidth="1"/>
    <col min="7" max="7" width="12" style="117" bestFit="1" customWidth="1"/>
    <col min="8" max="16384" width="9.140625" style="117"/>
  </cols>
  <sheetData>
    <row r="1" spans="1:6" ht="25.15" customHeight="1" x14ac:dyDescent="0.35">
      <c r="C1" s="155"/>
      <c r="D1" s="155"/>
      <c r="E1" s="154" t="s">
        <v>281</v>
      </c>
    </row>
    <row r="2" spans="1:6" ht="53.25" customHeight="1" x14ac:dyDescent="0.25">
      <c r="A2" s="575" t="s">
        <v>320</v>
      </c>
      <c r="B2" s="575"/>
      <c r="C2" s="575"/>
      <c r="D2" s="575"/>
      <c r="E2" s="575"/>
    </row>
    <row r="3" spans="1:6" ht="21.75" customHeight="1" x14ac:dyDescent="0.2">
      <c r="A3" s="573" t="s">
        <v>59</v>
      </c>
      <c r="B3" s="573"/>
      <c r="C3" s="573"/>
      <c r="D3" s="153" t="s">
        <v>60</v>
      </c>
      <c r="E3" s="152"/>
    </row>
    <row r="4" spans="1:6" ht="25.5" customHeight="1" x14ac:dyDescent="0.2">
      <c r="A4" s="573" t="s">
        <v>276</v>
      </c>
      <c r="B4" s="573"/>
      <c r="C4" s="573"/>
      <c r="D4" s="153" t="s">
        <v>61</v>
      </c>
      <c r="E4" s="152"/>
    </row>
    <row r="5" spans="1:6" ht="19.5" customHeight="1" x14ac:dyDescent="0.2">
      <c r="A5" s="573" t="s">
        <v>62</v>
      </c>
      <c r="B5" s="573"/>
      <c r="C5" s="573"/>
      <c r="D5" s="153" t="s">
        <v>63</v>
      </c>
      <c r="E5" s="152"/>
    </row>
    <row r="6" spans="1:6" ht="16.5" customHeight="1" x14ac:dyDescent="0.2">
      <c r="A6" s="573" t="s">
        <v>64</v>
      </c>
      <c r="B6" s="573"/>
      <c r="C6" s="573"/>
      <c r="D6" s="153" t="s">
        <v>63</v>
      </c>
      <c r="E6" s="152"/>
    </row>
    <row r="7" spans="1:6" ht="16.5" customHeight="1" x14ac:dyDescent="0.2">
      <c r="A7" s="573" t="s">
        <v>65</v>
      </c>
      <c r="B7" s="573"/>
      <c r="C7" s="573"/>
      <c r="D7" s="153" t="s">
        <v>63</v>
      </c>
      <c r="E7" s="152"/>
    </row>
    <row r="8" spans="1:6" ht="12" customHeight="1" x14ac:dyDescent="0.2">
      <c r="A8" s="574" t="s">
        <v>66</v>
      </c>
      <c r="B8" s="574"/>
      <c r="C8" s="574"/>
      <c r="D8" s="153" t="s">
        <v>67</v>
      </c>
      <c r="E8" s="152"/>
    </row>
    <row r="9" spans="1:6" ht="13.5" customHeight="1" x14ac:dyDescent="0.2">
      <c r="A9" s="151"/>
      <c r="B9" s="151"/>
      <c r="C9" s="151"/>
      <c r="D9" s="151"/>
      <c r="E9" s="150"/>
    </row>
    <row r="10" spans="1:6" ht="39" hidden="1" customHeight="1" x14ac:dyDescent="0.2">
      <c r="A10" s="149"/>
      <c r="B10" s="576"/>
      <c r="C10" s="576"/>
      <c r="D10" s="576"/>
      <c r="E10" s="576"/>
    </row>
    <row r="11" spans="1:6" s="140" customFormat="1" ht="12" hidden="1" x14ac:dyDescent="0.2">
      <c r="A11" s="142"/>
      <c r="B11" s="143"/>
      <c r="C11" s="142"/>
      <c r="D11" s="585"/>
      <c r="E11" s="586"/>
      <c r="F11" s="141"/>
    </row>
    <row r="12" spans="1:6" ht="14.25" hidden="1" x14ac:dyDescent="0.2">
      <c r="A12" s="579"/>
      <c r="B12" s="580"/>
      <c r="C12" s="580"/>
      <c r="D12" s="580"/>
      <c r="E12" s="581"/>
    </row>
    <row r="13" spans="1:6" hidden="1" x14ac:dyDescent="0.2">
      <c r="A13" s="134"/>
      <c r="B13" s="134"/>
      <c r="C13" s="148"/>
      <c r="D13" s="577"/>
      <c r="E13" s="578"/>
    </row>
    <row r="14" spans="1:6" hidden="1" x14ac:dyDescent="0.2">
      <c r="A14" s="134"/>
      <c r="B14" s="134"/>
      <c r="C14" s="134"/>
      <c r="D14" s="577"/>
      <c r="E14" s="578"/>
    </row>
    <row r="15" spans="1:6" ht="14.25" hidden="1" x14ac:dyDescent="0.2">
      <c r="A15" s="568"/>
      <c r="B15" s="569"/>
      <c r="C15" s="569"/>
      <c r="D15" s="569"/>
      <c r="E15" s="570"/>
    </row>
    <row r="16" spans="1:6" hidden="1" x14ac:dyDescent="0.2">
      <c r="A16" s="134"/>
      <c r="B16" s="134"/>
      <c r="C16" s="134"/>
      <c r="D16" s="571"/>
      <c r="E16" s="572"/>
    </row>
    <row r="17" spans="1:6" hidden="1" x14ac:dyDescent="0.2">
      <c r="A17" s="134"/>
      <c r="B17" s="134"/>
      <c r="C17" s="134"/>
      <c r="D17" s="571"/>
      <c r="E17" s="572"/>
    </row>
    <row r="18" spans="1:6" hidden="1" x14ac:dyDescent="0.2">
      <c r="A18" s="134"/>
      <c r="B18" s="134"/>
      <c r="C18" s="134"/>
      <c r="D18" s="571"/>
      <c r="E18" s="572"/>
    </row>
    <row r="19" spans="1:6" hidden="1" x14ac:dyDescent="0.2">
      <c r="A19" s="134"/>
      <c r="B19" s="133"/>
      <c r="C19" s="134"/>
      <c r="D19" s="561"/>
      <c r="E19" s="562"/>
    </row>
    <row r="20" spans="1:6" ht="14.25" hidden="1" x14ac:dyDescent="0.2">
      <c r="A20" s="568"/>
      <c r="B20" s="569"/>
      <c r="C20" s="569"/>
      <c r="D20" s="569"/>
      <c r="E20" s="570"/>
    </row>
    <row r="21" spans="1:6" hidden="1" x14ac:dyDescent="0.2">
      <c r="A21" s="134"/>
      <c r="B21" s="134"/>
      <c r="C21" s="134"/>
      <c r="D21" s="571"/>
      <c r="E21" s="572"/>
    </row>
    <row r="22" spans="1:6" hidden="1" x14ac:dyDescent="0.2">
      <c r="A22" s="134"/>
      <c r="B22" s="134"/>
      <c r="C22" s="134"/>
      <c r="D22" s="571"/>
      <c r="E22" s="572"/>
    </row>
    <row r="23" spans="1:6" hidden="1" x14ac:dyDescent="0.2">
      <c r="A23" s="134"/>
      <c r="B23" s="133"/>
      <c r="C23" s="134"/>
      <c r="D23" s="561"/>
      <c r="E23" s="562"/>
    </row>
    <row r="24" spans="1:6" hidden="1" x14ac:dyDescent="0.2">
      <c r="A24" s="134"/>
      <c r="B24" s="133"/>
      <c r="C24" s="134"/>
      <c r="D24" s="561"/>
      <c r="E24" s="562"/>
    </row>
    <row r="25" spans="1:6" hidden="1" x14ac:dyDescent="0.2">
      <c r="A25" s="134"/>
      <c r="B25" s="134"/>
      <c r="C25" s="134"/>
      <c r="D25" s="571"/>
      <c r="E25" s="572"/>
    </row>
    <row r="26" spans="1:6" hidden="1" x14ac:dyDescent="0.2">
      <c r="A26" s="134"/>
      <c r="B26" s="134"/>
      <c r="C26" s="134"/>
      <c r="D26" s="571"/>
      <c r="E26" s="572"/>
    </row>
    <row r="27" spans="1:6" hidden="1" x14ac:dyDescent="0.2">
      <c r="A27" s="134"/>
      <c r="B27" s="134"/>
      <c r="C27" s="134"/>
      <c r="D27" s="571"/>
      <c r="E27" s="572"/>
    </row>
    <row r="28" spans="1:6" hidden="1" x14ac:dyDescent="0.2">
      <c r="A28" s="134"/>
      <c r="B28" s="133"/>
      <c r="C28" s="134"/>
      <c r="D28" s="561"/>
      <c r="E28" s="562"/>
    </row>
    <row r="29" spans="1:6" hidden="1" x14ac:dyDescent="0.2">
      <c r="A29" s="147"/>
      <c r="B29" s="146"/>
      <c r="C29" s="146"/>
      <c r="D29" s="146"/>
      <c r="E29" s="145"/>
    </row>
    <row r="30" spans="1:6" ht="32.25" customHeight="1" x14ac:dyDescent="0.2">
      <c r="A30" s="144" t="s">
        <v>85</v>
      </c>
      <c r="B30" s="576" t="s">
        <v>257</v>
      </c>
      <c r="C30" s="576"/>
      <c r="D30" s="576"/>
      <c r="E30" s="576"/>
    </row>
    <row r="31" spans="1:6" s="140" customFormat="1" ht="24" x14ac:dyDescent="0.2">
      <c r="A31" s="142" t="s">
        <v>43</v>
      </c>
      <c r="B31" s="143" t="s">
        <v>69</v>
      </c>
      <c r="C31" s="142" t="s">
        <v>70</v>
      </c>
      <c r="D31" s="585" t="s">
        <v>71</v>
      </c>
      <c r="E31" s="586"/>
      <c r="F31" s="141"/>
    </row>
    <row r="32" spans="1:6" x14ac:dyDescent="0.2">
      <c r="A32" s="582" t="s">
        <v>86</v>
      </c>
      <c r="B32" s="582"/>
      <c r="C32" s="582"/>
      <c r="D32" s="582"/>
      <c r="E32" s="582"/>
      <c r="F32" s="139"/>
    </row>
    <row r="33" spans="1:5" s="132" customFormat="1" x14ac:dyDescent="0.2">
      <c r="A33" s="127">
        <v>1</v>
      </c>
      <c r="B33" s="133" t="s">
        <v>87</v>
      </c>
      <c r="C33" s="133">
        <f>SUM(C34:C38)</f>
        <v>1</v>
      </c>
      <c r="D33" s="583">
        <f>SUM(D34:E37)</f>
        <v>0</v>
      </c>
      <c r="E33" s="584"/>
    </row>
    <row r="34" spans="1:5" ht="15.75" x14ac:dyDescent="0.25">
      <c r="A34" s="136"/>
      <c r="B34" s="138" t="s">
        <v>256</v>
      </c>
      <c r="C34" s="134">
        <v>1</v>
      </c>
      <c r="D34" s="555">
        <v>0</v>
      </c>
      <c r="E34" s="563"/>
    </row>
    <row r="35" spans="1:5" ht="15.75" x14ac:dyDescent="0.25">
      <c r="A35" s="136"/>
      <c r="B35" s="138" t="s">
        <v>251</v>
      </c>
      <c r="C35" s="134"/>
      <c r="D35" s="555"/>
      <c r="E35" s="563"/>
    </row>
    <row r="36" spans="1:5" ht="15.75" x14ac:dyDescent="0.25">
      <c r="A36" s="136"/>
      <c r="B36" s="138" t="s">
        <v>255</v>
      </c>
      <c r="C36" s="134"/>
      <c r="D36" s="555"/>
      <c r="E36" s="563"/>
    </row>
    <row r="37" spans="1:5" ht="15.75" x14ac:dyDescent="0.25">
      <c r="A37" s="136"/>
      <c r="B37" s="138" t="s">
        <v>239</v>
      </c>
      <c r="C37" s="134"/>
      <c r="D37" s="555"/>
      <c r="E37" s="563"/>
    </row>
    <row r="38" spans="1:5" ht="15.75" x14ac:dyDescent="0.25">
      <c r="A38" s="136"/>
      <c r="B38" s="138" t="s">
        <v>250</v>
      </c>
      <c r="C38" s="134"/>
      <c r="D38" s="555"/>
      <c r="E38" s="563"/>
    </row>
    <row r="39" spans="1:5" x14ac:dyDescent="0.2">
      <c r="A39" s="136">
        <v>2</v>
      </c>
      <c r="B39" s="134" t="s">
        <v>88</v>
      </c>
      <c r="C39" s="134" t="s">
        <v>75</v>
      </c>
      <c r="D39" s="583">
        <f>D33*12</f>
        <v>0</v>
      </c>
      <c r="E39" s="584"/>
    </row>
    <row r="40" spans="1:5" x14ac:dyDescent="0.2">
      <c r="A40" s="564" t="s">
        <v>254</v>
      </c>
      <c r="B40" s="565"/>
      <c r="C40" s="565"/>
      <c r="D40" s="565"/>
      <c r="E40" s="566"/>
    </row>
    <row r="41" spans="1:5" s="132" customFormat="1" ht="31.5" x14ac:dyDescent="0.25">
      <c r="A41" s="127">
        <v>3</v>
      </c>
      <c r="B41" s="137" t="s">
        <v>253</v>
      </c>
      <c r="C41" s="133"/>
      <c r="D41" s="559">
        <f>SUM(D42:E46)</f>
        <v>0</v>
      </c>
      <c r="E41" s="567"/>
    </row>
    <row r="42" spans="1:5" ht="15.75" x14ac:dyDescent="0.25">
      <c r="A42" s="136"/>
      <c r="B42" s="135" t="s">
        <v>256</v>
      </c>
      <c r="C42" s="134">
        <v>26136</v>
      </c>
      <c r="D42" s="557">
        <v>0</v>
      </c>
      <c r="E42" s="558"/>
    </row>
    <row r="43" spans="1:5" ht="15.75" x14ac:dyDescent="0.25">
      <c r="A43" s="136"/>
      <c r="B43" s="135" t="s">
        <v>251</v>
      </c>
      <c r="C43" s="134">
        <v>20592</v>
      </c>
      <c r="D43" s="557">
        <f>(C35)*C43</f>
        <v>0</v>
      </c>
      <c r="E43" s="558"/>
    </row>
    <row r="44" spans="1:5" ht="15.75" x14ac:dyDescent="0.25">
      <c r="A44" s="136"/>
      <c r="B44" s="135" t="s">
        <v>240</v>
      </c>
      <c r="C44" s="134">
        <v>16404</v>
      </c>
      <c r="D44" s="557">
        <f>(C36)*C44</f>
        <v>0</v>
      </c>
      <c r="E44" s="558"/>
    </row>
    <row r="45" spans="1:5" ht="15.75" x14ac:dyDescent="0.25">
      <c r="A45" s="136"/>
      <c r="B45" s="135" t="s">
        <v>239</v>
      </c>
      <c r="C45" s="134">
        <v>12720</v>
      </c>
      <c r="D45" s="557">
        <f>C37*C45</f>
        <v>0</v>
      </c>
      <c r="E45" s="558"/>
    </row>
    <row r="46" spans="1:5" ht="15.75" x14ac:dyDescent="0.25">
      <c r="A46" s="136"/>
      <c r="B46" s="135" t="s">
        <v>250</v>
      </c>
      <c r="C46" s="134">
        <v>8556</v>
      </c>
      <c r="D46" s="557">
        <f>C38*C46</f>
        <v>0</v>
      </c>
      <c r="E46" s="558"/>
    </row>
    <row r="47" spans="1:5" s="132" customFormat="1" ht="25.5" x14ac:dyDescent="0.2">
      <c r="A47" s="127">
        <v>4</v>
      </c>
      <c r="B47" s="133" t="s">
        <v>249</v>
      </c>
      <c r="C47" s="133" t="s">
        <v>248</v>
      </c>
      <c r="D47" s="559">
        <f>D33*3.6</f>
        <v>0</v>
      </c>
      <c r="E47" s="560"/>
    </row>
    <row r="48" spans="1:5" s="132" customFormat="1" ht="25.5" x14ac:dyDescent="0.2">
      <c r="A48" s="127">
        <v>5</v>
      </c>
      <c r="B48" s="133" t="s">
        <v>247</v>
      </c>
      <c r="C48" s="133"/>
      <c r="D48" s="559">
        <f>SUM(D49:E53)</f>
        <v>0</v>
      </c>
      <c r="E48" s="560"/>
    </row>
    <row r="49" spans="1:5" ht="15.75" x14ac:dyDescent="0.25">
      <c r="A49" s="136"/>
      <c r="B49" s="135" t="s">
        <v>256</v>
      </c>
      <c r="C49" s="134">
        <v>22</v>
      </c>
      <c r="D49" s="555">
        <f>D34*C49</f>
        <v>0</v>
      </c>
      <c r="E49" s="556"/>
    </row>
    <row r="50" spans="1:5" ht="15.75" x14ac:dyDescent="0.25">
      <c r="A50" s="136"/>
      <c r="B50" s="135" t="s">
        <v>280</v>
      </c>
      <c r="C50" s="134">
        <v>16</v>
      </c>
      <c r="D50" s="555">
        <f>D35*C50</f>
        <v>0</v>
      </c>
      <c r="E50" s="556"/>
    </row>
    <row r="51" spans="1:5" ht="15.75" x14ac:dyDescent="0.25">
      <c r="A51" s="136"/>
      <c r="B51" s="135" t="s">
        <v>240</v>
      </c>
      <c r="C51" s="134">
        <v>12</v>
      </c>
      <c r="D51" s="555">
        <f>D36*C51</f>
        <v>0</v>
      </c>
      <c r="E51" s="556"/>
    </row>
    <row r="52" spans="1:5" ht="15.75" x14ac:dyDescent="0.25">
      <c r="A52" s="136"/>
      <c r="B52" s="135" t="s">
        <v>239</v>
      </c>
      <c r="C52" s="134">
        <v>10</v>
      </c>
      <c r="D52" s="555">
        <f>D37*C52</f>
        <v>0</v>
      </c>
      <c r="E52" s="556"/>
    </row>
    <row r="53" spans="1:5" ht="15.75" x14ac:dyDescent="0.25">
      <c r="A53" s="136"/>
      <c r="B53" s="135" t="s">
        <v>238</v>
      </c>
      <c r="C53" s="134">
        <v>8</v>
      </c>
      <c r="D53" s="555">
        <f>D38*C53</f>
        <v>0</v>
      </c>
      <c r="E53" s="556"/>
    </row>
    <row r="54" spans="1:5" s="132" customFormat="1" ht="38.25" x14ac:dyDescent="0.2">
      <c r="A54" s="127">
        <v>6</v>
      </c>
      <c r="B54" s="133" t="s">
        <v>246</v>
      </c>
      <c r="C54" s="133" t="s">
        <v>245</v>
      </c>
      <c r="D54" s="561">
        <f>D34*8</f>
        <v>0</v>
      </c>
      <c r="E54" s="562"/>
    </row>
    <row r="55" spans="1:5" s="132" customFormat="1" ht="38.25" x14ac:dyDescent="0.2">
      <c r="A55" s="127">
        <v>7</v>
      </c>
      <c r="B55" s="133" t="s">
        <v>279</v>
      </c>
      <c r="C55" s="133"/>
      <c r="D55" s="559">
        <f>SUM(D56:E60)</f>
        <v>0</v>
      </c>
      <c r="E55" s="560"/>
    </row>
    <row r="56" spans="1:5" ht="15.75" x14ac:dyDescent="0.25">
      <c r="A56" s="136"/>
      <c r="B56" s="135" t="s">
        <v>278</v>
      </c>
      <c r="C56" s="134">
        <v>24.5</v>
      </c>
      <c r="D56" s="555">
        <f>D34*C56</f>
        <v>0</v>
      </c>
      <c r="E56" s="563"/>
    </row>
    <row r="57" spans="1:5" ht="15.75" x14ac:dyDescent="0.25">
      <c r="A57" s="136"/>
      <c r="B57" s="135" t="s">
        <v>251</v>
      </c>
      <c r="C57" s="134">
        <v>22</v>
      </c>
      <c r="D57" s="555">
        <f>D35*C57</f>
        <v>0</v>
      </c>
      <c r="E57" s="563"/>
    </row>
    <row r="58" spans="1:5" ht="15.75" x14ac:dyDescent="0.25">
      <c r="A58" s="136"/>
      <c r="B58" s="135" t="s">
        <v>240</v>
      </c>
      <c r="C58" s="134">
        <v>20</v>
      </c>
      <c r="D58" s="555">
        <f>D36*C58</f>
        <v>0</v>
      </c>
      <c r="E58" s="563"/>
    </row>
    <row r="59" spans="1:5" ht="15.75" x14ac:dyDescent="0.25">
      <c r="A59" s="136"/>
      <c r="B59" s="135" t="s">
        <v>239</v>
      </c>
      <c r="C59" s="134">
        <v>18.5</v>
      </c>
      <c r="D59" s="555">
        <f>D37*C59</f>
        <v>0</v>
      </c>
      <c r="E59" s="563"/>
    </row>
    <row r="60" spans="1:5" ht="15.75" x14ac:dyDescent="0.25">
      <c r="A60" s="136"/>
      <c r="B60" s="135" t="s">
        <v>238</v>
      </c>
      <c r="C60" s="134">
        <v>17.5</v>
      </c>
      <c r="D60" s="555">
        <f>D38*C60</f>
        <v>0</v>
      </c>
      <c r="E60" s="563"/>
    </row>
    <row r="61" spans="1:5" s="132" customFormat="1" x14ac:dyDescent="0.2">
      <c r="A61" s="127">
        <v>8</v>
      </c>
      <c r="B61" s="133" t="s">
        <v>243</v>
      </c>
      <c r="C61" s="133"/>
      <c r="D61" s="559">
        <f>SUM(D62:E66)</f>
        <v>0</v>
      </c>
      <c r="E61" s="560"/>
    </row>
    <row r="62" spans="1:5" ht="15.75" x14ac:dyDescent="0.25">
      <c r="A62" s="136"/>
      <c r="B62" s="135" t="s">
        <v>256</v>
      </c>
      <c r="C62" s="134">
        <v>38.5</v>
      </c>
      <c r="D62" s="555">
        <f>D34*C62</f>
        <v>0</v>
      </c>
      <c r="E62" s="556"/>
    </row>
    <row r="63" spans="1:5" ht="15.75" x14ac:dyDescent="0.25">
      <c r="A63" s="136"/>
      <c r="B63" s="135" t="s">
        <v>251</v>
      </c>
      <c r="C63" s="134">
        <v>37.5</v>
      </c>
      <c r="D63" s="555">
        <f>D35*C63</f>
        <v>0</v>
      </c>
      <c r="E63" s="556"/>
    </row>
    <row r="64" spans="1:5" ht="15.75" x14ac:dyDescent="0.25">
      <c r="A64" s="136"/>
      <c r="B64" s="135" t="s">
        <v>240</v>
      </c>
      <c r="C64" s="134">
        <v>35</v>
      </c>
      <c r="D64" s="555">
        <f>D36*C64</f>
        <v>0</v>
      </c>
      <c r="E64" s="556"/>
    </row>
    <row r="65" spans="1:7" ht="15.75" x14ac:dyDescent="0.25">
      <c r="A65" s="136"/>
      <c r="B65" s="135" t="s">
        <v>239</v>
      </c>
      <c r="C65" s="134">
        <v>32.5</v>
      </c>
      <c r="D65" s="555">
        <f>D37*C65</f>
        <v>0</v>
      </c>
      <c r="E65" s="556"/>
    </row>
    <row r="66" spans="1:7" ht="15.75" x14ac:dyDescent="0.25">
      <c r="A66" s="136"/>
      <c r="B66" s="135" t="s">
        <v>238</v>
      </c>
      <c r="C66" s="134">
        <v>31.5</v>
      </c>
      <c r="D66" s="555">
        <f>D38*C66</f>
        <v>0</v>
      </c>
      <c r="E66" s="556"/>
    </row>
    <row r="67" spans="1:7" s="132" customFormat="1" ht="36.75" customHeight="1" x14ac:dyDescent="0.2">
      <c r="A67" s="127">
        <v>9</v>
      </c>
      <c r="B67" s="133" t="s">
        <v>76</v>
      </c>
      <c r="C67" s="133" t="s">
        <v>237</v>
      </c>
      <c r="D67" s="559">
        <f>D39+D41+D47+D48+D54+D55+D61</f>
        <v>0</v>
      </c>
      <c r="E67" s="560"/>
    </row>
    <row r="68" spans="1:7" ht="14.25" x14ac:dyDescent="0.2">
      <c r="A68" s="568" t="s">
        <v>77</v>
      </c>
      <c r="B68" s="569"/>
      <c r="C68" s="569"/>
      <c r="D68" s="589"/>
      <c r="E68" s="590"/>
    </row>
    <row r="69" spans="1:7" x14ac:dyDescent="0.2">
      <c r="A69" s="134">
        <v>10</v>
      </c>
      <c r="B69" s="134" t="s">
        <v>89</v>
      </c>
      <c r="C69" s="134" t="s">
        <v>236</v>
      </c>
      <c r="D69" s="555">
        <f>D67*70%</f>
        <v>0</v>
      </c>
      <c r="E69" s="563"/>
    </row>
    <row r="70" spans="1:7" ht="25.5" x14ac:dyDescent="0.2">
      <c r="A70" s="134">
        <v>11</v>
      </c>
      <c r="B70" s="134" t="s">
        <v>78</v>
      </c>
      <c r="C70" s="134" t="s">
        <v>235</v>
      </c>
      <c r="D70" s="555">
        <f>D67*50%</f>
        <v>0</v>
      </c>
      <c r="E70" s="563"/>
    </row>
    <row r="71" spans="1:7" s="132" customFormat="1" x14ac:dyDescent="0.2">
      <c r="A71" s="133">
        <v>12</v>
      </c>
      <c r="B71" s="133" t="s">
        <v>79</v>
      </c>
      <c r="C71" s="133" t="s">
        <v>234</v>
      </c>
      <c r="D71" s="559">
        <f>D67+D69+D70</f>
        <v>0</v>
      </c>
      <c r="E71" s="560"/>
    </row>
    <row r="72" spans="1:7" s="132" customFormat="1" x14ac:dyDescent="0.2">
      <c r="A72" s="133">
        <v>13</v>
      </c>
      <c r="B72" s="133" t="s">
        <v>81</v>
      </c>
      <c r="C72" s="133" t="s">
        <v>233</v>
      </c>
      <c r="D72" s="559">
        <f>D71/12</f>
        <v>0</v>
      </c>
      <c r="E72" s="560"/>
    </row>
    <row r="73" spans="1:7" ht="25.5" x14ac:dyDescent="0.2">
      <c r="A73" s="134">
        <v>14</v>
      </c>
      <c r="B73" s="134" t="s">
        <v>263</v>
      </c>
      <c r="C73" s="134" t="s">
        <v>277</v>
      </c>
      <c r="D73" s="555">
        <f>D72*4.5</f>
        <v>0</v>
      </c>
      <c r="E73" s="563"/>
    </row>
    <row r="74" spans="1:7" ht="38.25" x14ac:dyDescent="0.2">
      <c r="A74" s="134">
        <v>15</v>
      </c>
      <c r="B74" s="134" t="s">
        <v>230</v>
      </c>
      <c r="C74" s="134" t="s">
        <v>229</v>
      </c>
      <c r="D74" s="555">
        <f>(D71+D73)/12*3.5</f>
        <v>0</v>
      </c>
      <c r="E74" s="563"/>
    </row>
    <row r="75" spans="1:7" ht="25.5" x14ac:dyDescent="0.2">
      <c r="A75" s="134">
        <v>16</v>
      </c>
      <c r="B75" s="134" t="s">
        <v>228</v>
      </c>
      <c r="C75" s="134" t="s">
        <v>227</v>
      </c>
      <c r="D75" s="555">
        <f>((D39+D41+D47+D48+D54+D61)/12*2.2)</f>
        <v>0</v>
      </c>
      <c r="E75" s="563"/>
    </row>
    <row r="76" spans="1:7" s="132" customFormat="1" x14ac:dyDescent="0.2">
      <c r="A76" s="133">
        <v>17</v>
      </c>
      <c r="B76" s="133" t="s">
        <v>84</v>
      </c>
      <c r="C76" s="133" t="s">
        <v>226</v>
      </c>
      <c r="D76" s="559">
        <f>D71+D73+D74+D75</f>
        <v>0</v>
      </c>
      <c r="E76" s="560"/>
    </row>
    <row r="77" spans="1:7" x14ac:dyDescent="0.2">
      <c r="A77" s="130" t="s">
        <v>91</v>
      </c>
      <c r="B77" s="130" t="s">
        <v>225</v>
      </c>
      <c r="C77" s="130" t="s">
        <v>224</v>
      </c>
      <c r="D77" s="587"/>
      <c r="E77" s="588"/>
    </row>
    <row r="78" spans="1:7" ht="15.75" x14ac:dyDescent="0.2">
      <c r="A78" s="131" t="s">
        <v>92</v>
      </c>
      <c r="B78" s="130" t="s">
        <v>223</v>
      </c>
      <c r="C78" s="130" t="s">
        <v>90</v>
      </c>
      <c r="D78" s="587"/>
      <c r="E78" s="588"/>
      <c r="G78" s="129"/>
    </row>
    <row r="79" spans="1:7" s="125" customFormat="1" ht="15.75" x14ac:dyDescent="0.2">
      <c r="A79" s="127"/>
      <c r="B79" s="128" t="s">
        <v>222</v>
      </c>
      <c r="C79" s="127" t="s">
        <v>221</v>
      </c>
      <c r="D79" s="559">
        <f>D76+D77+D78+D28</f>
        <v>0</v>
      </c>
      <c r="E79" s="560"/>
      <c r="F79" s="126"/>
    </row>
    <row r="80" spans="1:7" hidden="1" x14ac:dyDescent="0.2"/>
    <row r="81" spans="1:5" hidden="1" x14ac:dyDescent="0.2"/>
    <row r="82" spans="1:5" s="120" customFormat="1" hidden="1" x14ac:dyDescent="0.2">
      <c r="A82" s="120" t="s">
        <v>220</v>
      </c>
      <c r="C82" s="124"/>
      <c r="E82" s="121"/>
    </row>
    <row r="83" spans="1:5" s="120" customFormat="1" ht="9.75" hidden="1" customHeight="1" x14ac:dyDescent="0.2">
      <c r="C83" s="123" t="s">
        <v>219</v>
      </c>
      <c r="E83" s="121"/>
    </row>
    <row r="84" spans="1:5" s="120" customFormat="1" hidden="1" x14ac:dyDescent="0.2">
      <c r="E84" s="121"/>
    </row>
    <row r="85" spans="1:5" s="120" customFormat="1" hidden="1" x14ac:dyDescent="0.2">
      <c r="A85" s="120" t="s">
        <v>218</v>
      </c>
      <c r="E85" s="121"/>
    </row>
    <row r="86" spans="1:5" s="120" customFormat="1" hidden="1" x14ac:dyDescent="0.2">
      <c r="A86" s="122"/>
      <c r="E86" s="121"/>
    </row>
    <row r="87" spans="1:5" hidden="1" x14ac:dyDescent="0.2"/>
    <row r="88" spans="1:5" hidden="1" x14ac:dyDescent="0.2"/>
    <row r="89" spans="1:5" hidden="1" x14ac:dyDescent="0.2"/>
    <row r="90" spans="1:5" hidden="1" x14ac:dyDescent="0.2"/>
    <row r="91" spans="1:5" hidden="1" x14ac:dyDescent="0.2"/>
    <row r="92" spans="1:5" hidden="1" x14ac:dyDescent="0.2"/>
    <row r="93" spans="1:5" hidden="1" x14ac:dyDescent="0.2"/>
    <row r="94" spans="1:5" hidden="1" x14ac:dyDescent="0.2"/>
    <row r="95" spans="1:5" hidden="1" x14ac:dyDescent="0.2"/>
    <row r="96" spans="1:5" hidden="1" x14ac:dyDescent="0.2"/>
    <row r="97" hidden="1" x14ac:dyDescent="0.2"/>
    <row r="98" hidden="1" x14ac:dyDescent="0.2"/>
    <row r="99" hidden="1" x14ac:dyDescent="0.2"/>
  </sheetData>
  <mergeCells count="76">
    <mergeCell ref="D78:E78"/>
    <mergeCell ref="D79:E79"/>
    <mergeCell ref="D72:E72"/>
    <mergeCell ref="D73:E73"/>
    <mergeCell ref="D74:E74"/>
    <mergeCell ref="D75:E75"/>
    <mergeCell ref="D76:E76"/>
    <mergeCell ref="D70:E70"/>
    <mergeCell ref="D71:E71"/>
    <mergeCell ref="D77:E77"/>
    <mergeCell ref="D64:E64"/>
    <mergeCell ref="D65:E65"/>
    <mergeCell ref="A68:E68"/>
    <mergeCell ref="D69:E69"/>
    <mergeCell ref="D66:E66"/>
    <mergeCell ref="D27:E27"/>
    <mergeCell ref="D21:E21"/>
    <mergeCell ref="D22:E22"/>
    <mergeCell ref="D23:E23"/>
    <mergeCell ref="D67:E67"/>
    <mergeCell ref="D28:E28"/>
    <mergeCell ref="D39:E39"/>
    <mergeCell ref="B30:E30"/>
    <mergeCell ref="D31:E31"/>
    <mergeCell ref="D34:E34"/>
    <mergeCell ref="D38:E38"/>
    <mergeCell ref="D35:E35"/>
    <mergeCell ref="D36:E36"/>
    <mergeCell ref="D24:E24"/>
    <mergeCell ref="D25:E25"/>
    <mergeCell ref="A2:E2"/>
    <mergeCell ref="B10:E10"/>
    <mergeCell ref="D13:E13"/>
    <mergeCell ref="D14:E14"/>
    <mergeCell ref="A12:E12"/>
    <mergeCell ref="A3:C3"/>
    <mergeCell ref="A4:C4"/>
    <mergeCell ref="D11:E11"/>
    <mergeCell ref="A5:C5"/>
    <mergeCell ref="A6:C6"/>
    <mergeCell ref="A8:C8"/>
    <mergeCell ref="A7:C7"/>
    <mergeCell ref="D17:E17"/>
    <mergeCell ref="A15:E15"/>
    <mergeCell ref="A20:E20"/>
    <mergeCell ref="D16:E16"/>
    <mergeCell ref="D63:E63"/>
    <mergeCell ref="D55:E55"/>
    <mergeCell ref="D56:E56"/>
    <mergeCell ref="D60:E60"/>
    <mergeCell ref="D58:E58"/>
    <mergeCell ref="D57:E57"/>
    <mergeCell ref="D59:E59"/>
    <mergeCell ref="D61:E61"/>
    <mergeCell ref="D18:E18"/>
    <mergeCell ref="D44:E44"/>
    <mergeCell ref="D19:E19"/>
    <mergeCell ref="A32:E32"/>
    <mergeCell ref="D33:E33"/>
    <mergeCell ref="D26:E26"/>
    <mergeCell ref="D37:E37"/>
    <mergeCell ref="D45:E45"/>
    <mergeCell ref="A40:E40"/>
    <mergeCell ref="D41:E41"/>
    <mergeCell ref="D42:E42"/>
    <mergeCell ref="D43:E43"/>
    <mergeCell ref="D62:E62"/>
    <mergeCell ref="D51:E51"/>
    <mergeCell ref="D46:E46"/>
    <mergeCell ref="D47:E47"/>
    <mergeCell ref="D54:E54"/>
    <mergeCell ref="D52:E52"/>
    <mergeCell ref="D53:E53"/>
    <mergeCell ref="D48:E48"/>
    <mergeCell ref="D50:E50"/>
    <mergeCell ref="D49:E49"/>
  </mergeCells>
  <pageMargins left="0.78740157480314965" right="0" top="0.27" bottom="0.19685039370078741" header="0.26" footer="0"/>
  <pageSetup paperSize="9" scale="73" orientation="portrait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4</vt:i4>
      </vt:variant>
    </vt:vector>
  </HeadingPairs>
  <TitlesOfParts>
    <vt:vector size="18" baseType="lpstr">
      <vt:lpstr>прил 1</vt:lpstr>
      <vt:lpstr>прил 2</vt:lpstr>
      <vt:lpstr>прил 3</vt:lpstr>
      <vt:lpstr>прил 4</vt:lpstr>
      <vt:lpstr>прил 5 </vt:lpstr>
      <vt:lpstr>прил 6</vt:lpstr>
      <vt:lpstr>прил 7</vt:lpstr>
      <vt:lpstr>прил 7.1</vt:lpstr>
      <vt:lpstr>прил 7.2</vt:lpstr>
      <vt:lpstr>прил 7.3</vt:lpstr>
      <vt:lpstr>прил 7.4</vt:lpstr>
      <vt:lpstr>прил 8 (2016-2017г.) </vt:lpstr>
      <vt:lpstr>прил 8 (2018-2019г.)</vt:lpstr>
      <vt:lpstr>прил 9</vt:lpstr>
      <vt:lpstr>'прил 1'!Заголовки_для_печати</vt:lpstr>
      <vt:lpstr>'прил 8 (2016-2017г.) '!Заголовки_для_печати</vt:lpstr>
      <vt:lpstr>'прил 8 (2018-2019г.)'!Заголовки_для_печати</vt:lpstr>
      <vt:lpstr>'прил 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2016-07-08T03:46:36Z</dcterms:modified>
</cp:coreProperties>
</file>