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50" yWindow="1335" windowWidth="20250" windowHeight="8430"/>
  </bookViews>
  <sheets>
    <sheet name="2016" sheetId="11" r:id="rId1"/>
  </sheets>
  <definedNames>
    <definedName name="_xlnm._FilterDatabase" localSheetId="0" hidden="1">'2016'!$B$8:$H$676</definedName>
    <definedName name="_xlnm.Print_Titles" localSheetId="0">'2016'!$8:$8</definedName>
  </definedNames>
  <calcPr calcId="114210" fullCalcOnLoad="1"/>
</workbook>
</file>

<file path=xl/calcChain.xml><?xml version="1.0" encoding="utf-8"?>
<calcChain xmlns="http://schemas.openxmlformats.org/spreadsheetml/2006/main">
  <c r="H674" i="11"/>
  <c r="H673"/>
  <c r="H671"/>
  <c r="H670"/>
  <c r="H667"/>
  <c r="H666"/>
  <c r="H665"/>
  <c r="H663"/>
  <c r="H661"/>
  <c r="H659"/>
  <c r="H656"/>
  <c r="H655"/>
  <c r="H653"/>
  <c r="H652"/>
  <c r="H650"/>
  <c r="H649"/>
  <c r="H648"/>
  <c r="H647"/>
  <c r="H646"/>
  <c r="H643"/>
  <c r="H642"/>
  <c r="H638"/>
  <c r="H637"/>
  <c r="H636"/>
  <c r="H634"/>
  <c r="H633"/>
  <c r="H632"/>
  <c r="H630"/>
  <c r="H629"/>
  <c r="H627"/>
  <c r="H626"/>
  <c r="H623"/>
  <c r="H622"/>
  <c r="H621"/>
  <c r="H619"/>
  <c r="H618"/>
  <c r="H617"/>
  <c r="H615"/>
  <c r="H614"/>
  <c r="H613"/>
  <c r="H611"/>
  <c r="H610"/>
  <c r="H609"/>
  <c r="H608"/>
  <c r="H601"/>
  <c r="H600"/>
  <c r="H598"/>
  <c r="H597"/>
  <c r="H595"/>
  <c r="H594"/>
  <c r="H593"/>
  <c r="H592"/>
  <c r="H591"/>
  <c r="H588"/>
  <c r="H586"/>
  <c r="H584"/>
  <c r="H578"/>
  <c r="H577"/>
  <c r="H576"/>
  <c r="H573"/>
  <c r="H572"/>
  <c r="H570"/>
  <c r="H569"/>
  <c r="H568"/>
  <c r="H566"/>
  <c r="H565"/>
  <c r="H564"/>
  <c r="H562"/>
  <c r="H561"/>
  <c r="H560"/>
  <c r="H558"/>
  <c r="H557"/>
  <c r="H556"/>
  <c r="H554"/>
  <c r="H553"/>
  <c r="H552"/>
  <c r="H550"/>
  <c r="H549"/>
  <c r="H548"/>
  <c r="H547"/>
  <c r="H546"/>
  <c r="H545"/>
  <c r="H544"/>
  <c r="H542"/>
  <c r="H536"/>
  <c r="H535"/>
  <c r="H534"/>
  <c r="H533"/>
  <c r="H531"/>
  <c r="H530"/>
  <c r="H529"/>
  <c r="H528"/>
  <c r="H525"/>
  <c r="H524"/>
  <c r="H522"/>
  <c r="H521"/>
  <c r="H519"/>
  <c r="H518"/>
  <c r="H515"/>
  <c r="H514"/>
  <c r="H513"/>
  <c r="H510"/>
  <c r="H509"/>
  <c r="H508"/>
  <c r="H507"/>
  <c r="H505"/>
  <c r="H504"/>
  <c r="H503"/>
  <c r="H502"/>
  <c r="H500"/>
  <c r="H499"/>
  <c r="H498"/>
  <c r="H495"/>
  <c r="H494"/>
  <c r="H493"/>
  <c r="H491"/>
  <c r="H490"/>
  <c r="H489"/>
  <c r="H487"/>
  <c r="H486"/>
  <c r="H485"/>
  <c r="H484"/>
  <c r="H483"/>
  <c r="H480"/>
  <c r="H479"/>
  <c r="H478"/>
  <c r="H476"/>
  <c r="H475"/>
  <c r="H474"/>
  <c r="H472"/>
  <c r="H471"/>
  <c r="H470"/>
  <c r="H467"/>
  <c r="H466"/>
  <c r="H465"/>
  <c r="H464"/>
  <c r="H461"/>
  <c r="H460"/>
  <c r="H459"/>
  <c r="H458"/>
  <c r="H456"/>
  <c r="H455"/>
  <c r="H454"/>
  <c r="H452"/>
  <c r="H451"/>
  <c r="H450"/>
  <c r="H446"/>
  <c r="H444"/>
  <c r="H442"/>
  <c r="H437"/>
  <c r="H436"/>
  <c r="H434"/>
  <c r="H433"/>
  <c r="H432"/>
  <c r="H429"/>
  <c r="H428"/>
  <c r="H427"/>
  <c r="H425"/>
  <c r="H424"/>
  <c r="H423"/>
  <c r="H421"/>
  <c r="H420"/>
  <c r="H419"/>
  <c r="H417"/>
  <c r="H416"/>
  <c r="H415"/>
  <c r="H411"/>
  <c r="H409"/>
  <c r="H406"/>
  <c r="H405"/>
  <c r="H401"/>
  <c r="H400"/>
  <c r="H399"/>
  <c r="H394"/>
  <c r="H392"/>
  <c r="H391"/>
  <c r="H390"/>
  <c r="H389"/>
  <c r="H387"/>
  <c r="H386"/>
  <c r="H384"/>
  <c r="H383"/>
  <c r="H381"/>
  <c r="H380"/>
  <c r="H377"/>
  <c r="H376"/>
  <c r="H375"/>
  <c r="H373"/>
  <c r="H371"/>
  <c r="H370"/>
  <c r="H369"/>
  <c r="H367"/>
  <c r="H366"/>
  <c r="H364"/>
  <c r="H363"/>
  <c r="H360"/>
  <c r="H359"/>
  <c r="H358"/>
  <c r="H354"/>
  <c r="H353"/>
  <c r="H351"/>
  <c r="H350"/>
  <c r="H346"/>
  <c r="H345"/>
  <c r="H344"/>
  <c r="H343"/>
  <c r="H341"/>
  <c r="H340"/>
  <c r="H338"/>
  <c r="H337"/>
  <c r="H332"/>
  <c r="H330"/>
  <c r="H328"/>
  <c r="H323"/>
  <c r="H322"/>
  <c r="H321"/>
  <c r="H319"/>
  <c r="H318"/>
  <c r="H316"/>
  <c r="H315"/>
  <c r="H312"/>
  <c r="H311"/>
  <c r="H310"/>
  <c r="H307"/>
  <c r="H306"/>
  <c r="H304"/>
  <c r="H303"/>
  <c r="H300"/>
  <c r="H299"/>
  <c r="H298"/>
  <c r="H296"/>
  <c r="H295"/>
  <c r="H293"/>
  <c r="H292"/>
  <c r="H290"/>
  <c r="H289"/>
  <c r="H287"/>
  <c r="H286"/>
  <c r="H282"/>
  <c r="H281"/>
  <c r="H280"/>
  <c r="H279"/>
  <c r="H278"/>
  <c r="H275"/>
  <c r="H274"/>
  <c r="H273"/>
  <c r="H272"/>
  <c r="H270"/>
  <c r="H269"/>
  <c r="H267"/>
  <c r="H266"/>
  <c r="H262"/>
  <c r="H261"/>
  <c r="H260"/>
  <c r="H259"/>
  <c r="H257"/>
  <c r="H256"/>
  <c r="H255"/>
  <c r="H254"/>
  <c r="H251"/>
  <c r="H250"/>
  <c r="H248"/>
  <c r="H246"/>
  <c r="H243"/>
  <c r="H242"/>
  <c r="H238"/>
  <c r="H237"/>
  <c r="H236"/>
  <c r="H235"/>
  <c r="H232"/>
  <c r="H231"/>
  <c r="H230"/>
  <c r="H228"/>
  <c r="H227"/>
  <c r="H226"/>
  <c r="H223"/>
  <c r="H222"/>
  <c r="H221"/>
  <c r="H219"/>
  <c r="H218"/>
  <c r="H217"/>
  <c r="H215"/>
  <c r="H214"/>
  <c r="H213"/>
  <c r="H209"/>
  <c r="H208"/>
  <c r="H206"/>
  <c r="H205"/>
  <c r="H201"/>
  <c r="H200"/>
  <c r="H199"/>
  <c r="H197"/>
  <c r="H196"/>
  <c r="H194"/>
  <c r="H193"/>
  <c r="H190"/>
  <c r="H189"/>
  <c r="H188"/>
  <c r="H184"/>
  <c r="H183"/>
  <c r="H182"/>
  <c r="H181"/>
  <c r="H179"/>
  <c r="H178"/>
  <c r="H177"/>
  <c r="H176"/>
  <c r="H174"/>
  <c r="H173"/>
  <c r="H172"/>
  <c r="H171"/>
  <c r="H169"/>
  <c r="H168"/>
  <c r="H167"/>
  <c r="H165"/>
  <c r="H164"/>
  <c r="H163"/>
  <c r="H161"/>
  <c r="H160"/>
  <c r="H158"/>
  <c r="H157"/>
  <c r="H155"/>
  <c r="H154"/>
  <c r="H152"/>
  <c r="H151"/>
  <c r="H146"/>
  <c r="H145"/>
  <c r="H143"/>
  <c r="H141"/>
  <c r="H136"/>
  <c r="H135"/>
  <c r="H133"/>
  <c r="H132"/>
  <c r="H130"/>
  <c r="H129"/>
  <c r="H125"/>
  <c r="H123"/>
  <c r="H122"/>
  <c r="H120"/>
  <c r="H118"/>
  <c r="H117"/>
  <c r="H113"/>
  <c r="H112"/>
  <c r="H111"/>
  <c r="H109"/>
  <c r="H108"/>
  <c r="H106"/>
  <c r="H105"/>
  <c r="H103"/>
  <c r="H102"/>
  <c r="H100"/>
  <c r="H99"/>
  <c r="H94"/>
  <c r="H92"/>
  <c r="H90"/>
  <c r="H86"/>
  <c r="H85"/>
  <c r="H83"/>
  <c r="H82"/>
  <c r="H80"/>
  <c r="H79"/>
  <c r="H77"/>
  <c r="H76"/>
  <c r="H74"/>
  <c r="H72"/>
  <c r="H69"/>
  <c r="H68"/>
  <c r="H66"/>
  <c r="H65"/>
  <c r="H61"/>
  <c r="H60"/>
  <c r="H59"/>
  <c r="H57"/>
  <c r="H56"/>
  <c r="H55"/>
  <c r="H52"/>
  <c r="H51"/>
  <c r="H50"/>
  <c r="H48"/>
  <c r="H47"/>
  <c r="H46"/>
  <c r="H43"/>
  <c r="H42"/>
  <c r="H41"/>
  <c r="H40"/>
  <c r="H38"/>
  <c r="H37"/>
  <c r="H35"/>
  <c r="H34"/>
  <c r="H32"/>
  <c r="H31"/>
  <c r="H28"/>
  <c r="H27"/>
  <c r="H24"/>
  <c r="H23"/>
  <c r="H21"/>
  <c r="H20"/>
  <c r="H18"/>
  <c r="H17"/>
  <c r="H13"/>
  <c r="H12"/>
  <c r="H11"/>
  <c r="H16"/>
  <c r="H245"/>
  <c r="H327"/>
  <c r="H326"/>
  <c r="H325"/>
  <c r="H527"/>
  <c r="H150"/>
  <c r="H149"/>
  <c r="H645"/>
  <c r="H204"/>
  <c r="H203"/>
  <c r="H225"/>
  <c r="H314"/>
  <c r="H309"/>
  <c r="H379"/>
  <c r="H414"/>
  <c r="H497"/>
  <c r="H541"/>
  <c r="H540"/>
  <c r="H539"/>
  <c r="H538"/>
  <c r="H116"/>
  <c r="H302"/>
  <c r="H212"/>
  <c r="H211"/>
  <c r="H441"/>
  <c r="H440"/>
  <c r="H439"/>
  <c r="H431"/>
  <c r="H517"/>
  <c r="H512"/>
  <c r="H506"/>
  <c r="H98"/>
  <c r="H349"/>
  <c r="H348"/>
  <c r="H362"/>
  <c r="H658"/>
  <c r="H71"/>
  <c r="H64"/>
  <c r="H78"/>
  <c r="H187"/>
  <c r="H186"/>
  <c r="H285"/>
  <c r="H583"/>
  <c r="H625"/>
  <c r="H612"/>
  <c r="H128"/>
  <c r="H127"/>
  <c r="H140"/>
  <c r="H139"/>
  <c r="H138"/>
  <c r="H336"/>
  <c r="H335"/>
  <c r="H408"/>
  <c r="H404"/>
  <c r="H403"/>
  <c r="H449"/>
  <c r="H448"/>
  <c r="H488"/>
  <c r="H551"/>
  <c r="H590"/>
  <c r="H607"/>
  <c r="H606"/>
  <c r="H605"/>
  <c r="H669"/>
  <c r="H265"/>
  <c r="H264"/>
  <c r="H253"/>
  <c r="H26"/>
  <c r="H10"/>
  <c r="H45"/>
  <c r="H89"/>
  <c r="H88"/>
  <c r="H241"/>
  <c r="H240"/>
  <c r="H234"/>
  <c r="H469"/>
  <c r="H463"/>
  <c r="H482"/>
  <c r="H148"/>
  <c r="H413"/>
  <c r="H334"/>
  <c r="H97"/>
  <c r="H284"/>
  <c r="H277"/>
  <c r="H641"/>
  <c r="H640"/>
  <c r="H96"/>
  <c r="H357"/>
  <c r="H356"/>
  <c r="H63"/>
  <c r="H582"/>
  <c r="H581"/>
  <c r="H580"/>
  <c r="H9"/>
  <c r="H676"/>
</calcChain>
</file>

<file path=xl/sharedStrings.xml><?xml version="1.0" encoding="utf-8"?>
<sst xmlns="http://schemas.openxmlformats.org/spreadsheetml/2006/main" count="740" uniqueCount="294">
  <si>
    <t>Строительство (реконструкция), капитальный ремонт и ремонт автомобильных дорог общего пользования местного значения</t>
  </si>
  <si>
    <t>Строительство (реконструкция), капитальный ремонт и ремонт автомобильных дорог общего пользования местного значения за счет средств бюджета города</t>
  </si>
  <si>
    <t>S2390</t>
  </si>
  <si>
    <t>Муниципальная программа "Управление муниципальными финансами в муниципальном образовании городской округ город Пыть-Ях на 2016-2020 годы"</t>
  </si>
  <si>
    <t>Подпрограмма "Организация бюджетного процесса в городском округе"</t>
  </si>
  <si>
    <t>Основное мероприятие "Управление резервными средствами бюджета городского округа"</t>
  </si>
  <si>
    <t xml:space="preserve">Резервный фонд администрации города Пыть-Ях </t>
  </si>
  <si>
    <t>Подпрограмма "Управление муниципальным долгом городского округа"</t>
  </si>
  <si>
    <t>Основное мероприятие "Обслуживание муниципального долга городского округа"</t>
  </si>
  <si>
    <t>Процентные платежи по муниципальному долгу городского округа</t>
  </si>
  <si>
    <t>Обслуживание государственного (муниципального) долга</t>
  </si>
  <si>
    <t>Обслуживание муниципального долга</t>
  </si>
  <si>
    <t>Муниципальная программа "Развитие гражданского общества муниципального образования городской округ город Пыть-Ях на 2016-2020 годы"</t>
  </si>
  <si>
    <t xml:space="preserve">Подпрограмма "Поддержка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Пыть-Ях на 2016-2020 годы" </t>
  </si>
  <si>
    <t>Основное мероприятие "Оказание финансовой поддержки социально ориентированным негосударственным некоммерческим организациям путем предоставления на конкурсной основе субсидий (грантов)"</t>
  </si>
  <si>
    <t>Подпрограмма "Информационное обеспечение деятельности органов местного самоуправления города Пыть-Яха на 2016-2020 годы"</t>
  </si>
  <si>
    <t>Основное мероприятие "Информационное обеспечение деятельности органов местного самоуправления города Пыть-Яха"</t>
  </si>
  <si>
    <t>Муниципальная программа "Управление муниципальным имуществом муниципального образования городской округ город Пыть-Ях на 2016-2020 годы"</t>
  </si>
  <si>
    <t>Основное мероприятие "Совершенствование системы управления муниципальным имуществом"</t>
  </si>
  <si>
    <t xml:space="preserve">от  24.12.2015 №374 </t>
  </si>
  <si>
    <t>Основное мероприятие "Обеспечение надлежащего уровня эксплуатации муниципального имущества"</t>
  </si>
  <si>
    <t>Основное мероприятие "Страхование муниципального имущества в целях смягчения последствий чрезвычайных ситуаций природного и техногенного характера"</t>
  </si>
  <si>
    <t>Основное мероприятие "Оплата взносов по капитальному ремонту общего имущества многоквартирных домов (доля муниципального образования)"</t>
  </si>
  <si>
    <t>Основное мероприятие "Землепользование и землеустройство"</t>
  </si>
  <si>
    <t>Основное мероприятие "Обеспечение деятельности органов местного самоуправления"</t>
  </si>
  <si>
    <t>Основное мероприятие "Предоставление субсидий организациям"</t>
  </si>
  <si>
    <t>Муниципальная программа "Создание условий для обеспечения деятельности исполнительно-распорядительного органа местного самоуправления, развития муниципальной службы и резерва управленческих кадров в муниципальном образовании городской округ город Пыть-Ях на 2016-2020 годы""</t>
  </si>
  <si>
    <t>Подпрограмма "Обеспечение деятельности администрации города Пыть-Яха"</t>
  </si>
  <si>
    <t>Основное мероприятие "Обеспечение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Пыть-Ях"</t>
  </si>
  <si>
    <t>Глава местной  администрации (исполнительно-распорядительного органа муниципального образования) городского округа</t>
  </si>
  <si>
    <t>Прочие мероприятия органов местного самоуправления городского округа</t>
  </si>
  <si>
    <t>Подпрограмма "Повышение профессионального уровня кадрового состава органов местного самоуправления, эффективности, престижа и открытости муниципальной службы"</t>
  </si>
  <si>
    <t>Основное мероприятие "Повышение профессиональной компетентности муниципальных служащих и иных управленческих кадров города Пыть-Яха, обеспечение устойчивого развития кадрового потенциала и повышения эффективности деятельности органов местного самоуправления"</t>
  </si>
  <si>
    <t>Основное мероприятие "Организация освещения улиц"</t>
  </si>
  <si>
    <t>Основное мероприятие "Озеленение городской территории"</t>
  </si>
  <si>
    <t>Основное мероприятие "Содержание мест захоронения"</t>
  </si>
  <si>
    <t>Основное мероприятие "Содержание городских территорий в соответствии с установленными Правилами и нормами"</t>
  </si>
  <si>
    <t>Основное мероприятие "Улучшение и совершенствование городских объектов, эстетического облика городской территории"</t>
  </si>
  <si>
    <t>Основное мероприятие "Повышение уровня культуры населения"</t>
  </si>
  <si>
    <t>Высшее должностное лицо муниципального образования городской округ город Пыть-Ях</t>
  </si>
  <si>
    <t>Депутаты представительного органа муниципального образования городского округа</t>
  </si>
  <si>
    <t>Руководитель контрольно-счетной палаты муниципального образования и его заместители  городского округа</t>
  </si>
  <si>
    <t>Непрограммное направление деятельности "Осуществление переданных отдельных государственных полномочий, не отнесенные к государственным программам"</t>
  </si>
  <si>
    <t>Осуществление первичного воинского учета на территориях, где отсутствуют военные комиссариаты</t>
  </si>
  <si>
    <t>Проведение выборов в муниципальном образовании городской округ город Пыть-Ях, повышение правовой культуры избирателей</t>
  </si>
  <si>
    <t>Выполнение полномочий Думы города Пыть-Ях в сфере наград и почетных званий</t>
  </si>
  <si>
    <t>Всего</t>
  </si>
  <si>
    <t>Распределение бюджетных ассигнований по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города Пыть-Яха на 2016 год</t>
  </si>
  <si>
    <t>Приложение № 5</t>
  </si>
  <si>
    <t>Муниципальная программа "Развитие транспортной системы муниципального образования городской округ город Пыть-Ях на 2016-2020 годы"</t>
  </si>
  <si>
    <t>Социальное обеспечение и иные выплаты населению</t>
  </si>
  <si>
    <t>Социальные выплаты гражданам, кроме публичных нормативных социальных выплат</t>
  </si>
  <si>
    <t>Иные бюджетные ассигнования</t>
  </si>
  <si>
    <t>Уплата налогов, сборов и иных платежей</t>
  </si>
  <si>
    <t>Публичные нормативные выплаты гражданам несоциального характера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</si>
  <si>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</si>
  <si>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</si>
  <si>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</si>
  <si>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Иные выплаты населению</t>
  </si>
  <si>
    <t>Бюджетные инвестиции</t>
  </si>
  <si>
    <t>Расходы на выплаты персоналу казенных учреждений</t>
  </si>
  <si>
    <t>Наименование</t>
  </si>
  <si>
    <t>Субсидии некоммерческим организациям (за исключением государственных (муниципальных) учреждений)</t>
  </si>
  <si>
    <t>Публичные нормативные социальные выплаты гражданам</t>
  </si>
  <si>
    <t>Ведомственная целевая программа "Благоустройство города Пыть-Ях на 2014-2016 годы"</t>
  </si>
  <si>
    <t>Предоставление субсидий бюджетным, автономным учреждениям и иным некоммерческим организациям</t>
  </si>
  <si>
    <t>Субсидии бюджетным учреждениям</t>
  </si>
  <si>
    <t>Резервные средства</t>
  </si>
  <si>
    <t>Субсидии автономным учреждениям</t>
  </si>
  <si>
    <t>Непрограммное направление деятельности "Исполнение отдельных расходных обязательств муниципального образования городской округ город Пыть-Ях"</t>
  </si>
  <si>
    <t>Капитальные вложения в объекты государственной (муниципальной) собственности</t>
  </si>
  <si>
    <t>ЦСР</t>
  </si>
  <si>
    <t>Непрограммные направления деятельности</t>
  </si>
  <si>
    <t>Непрограммное направление деятельности "Обеспечение деятельности муниципальных органов местного самоуправления"</t>
  </si>
  <si>
    <t>ВР</t>
  </si>
  <si>
    <t>Сумма на год</t>
  </si>
  <si>
    <t>к решению Думы города Пыть-Яха</t>
  </si>
  <si>
    <t>(тыс. рублей)</t>
  </si>
  <si>
    <t>Муниципальная программа "Развитие образования в муниципальном образовании городской округ город Пыть-Ях на 2016-2020 годы"</t>
  </si>
  <si>
    <t>Подпрограмма "Общее образование. Дополнительное образование детей"</t>
  </si>
  <si>
    <t>Основное мероприятие "Развитие системы дошкольного и общего образования"</t>
  </si>
  <si>
    <t>Реализация мероприятий</t>
  </si>
  <si>
    <t>Основное мероприятие "Развитие системы дополнительного образования детей"</t>
  </si>
  <si>
    <t>Расходы на обеспечение деятельности (оказание услуг) муниципальных учреждений</t>
  </si>
  <si>
    <t>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 597 "О мероприятиях по реализации государственной социальной политики", 1 июня 2012 года № 761 "О национальной стратегии действий в интересах детей на 2012–2017 годы"</t>
  </si>
  <si>
    <t>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 597 "О мероприятиях по реализации государственной социальной политики", 1 июня 2012 года № 761 "О национальной стратегии действий в интересах детей на 2012–2017 годы" за счет средств бюджета города</t>
  </si>
  <si>
    <t>S2440</t>
  </si>
  <si>
    <t>Основное мероприятие "Обеспечение реализации основных общеобразовательных программ в образовательных организациях, расположенных на территории муниципального образования городской округ город Пыть-Ях"</t>
  </si>
  <si>
    <t>Реализация основных общеобразовательных программ</t>
  </si>
  <si>
    <t>Реализация дошкольными образовательными организациями основных общеобразовательных программ дошкольного образования</t>
  </si>
  <si>
    <t>Информационное обеспечение общеобразовательных организаций в части доступа к образовательным ресурсам сети "Интернет"</t>
  </si>
  <si>
    <t>Подпрограмма "Система оценки качества образования и информационная прозрачности системы образования"</t>
  </si>
  <si>
    <t>Основное мероприятие "Развитие системы оценки качества образования, включающей оценку результатов деятельности по реализации федерального государственного стандарта и учет динамики достижений каждого обучающегося"</t>
  </si>
  <si>
    <t>Подпрограмма "Молодежь Югры и допризывная подготовка"</t>
  </si>
  <si>
    <t>Основное мероприятие "Содействие профориентации и карьерным устремлениям молодежи"</t>
  </si>
  <si>
    <t>Основное мероприятие "Создание условий для развития гражданского-, военно-патриотических качеств молодежи"</t>
  </si>
  <si>
    <t>Основное мероприятие "Социализация детей и молодых людей, оказавшихся в трудной жизненной ситуации"</t>
  </si>
  <si>
    <t>Основное мероприятие "Обеспечение развития молодежной политики и патриотического воспитания граждан Российской Федерации"</t>
  </si>
  <si>
    <t>Подпрограмма "Ресурсное обеспечение системы образования и молодежной политики"</t>
  </si>
  <si>
    <t>Основное мероприятие "Финансовое обеспечение полномочий по исполнению публичных обязательств перед физическими лицами"</t>
  </si>
  <si>
    <t>Дополнительное финансовое обеспечение мероприятий по организации питания обучающихся</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</si>
  <si>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</si>
  <si>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</si>
  <si>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Закупка товаров, работ и услуг для обеспечения государственных (муниципальных) нужд</t>
  </si>
  <si>
    <t>Основное мероприятие "Обеспечение комплексной безопасности и повышение энергоэффективности образовательных организаций и учреждений молодежной политики"</t>
  </si>
  <si>
    <t>Развитие общественной инфраструктуры и реализацию приоритетных направлений развития муниципальных образований Ханты-Мансийского автономного округа – Югры</t>
  </si>
  <si>
    <t>Развитие общественной инфраструктуры и реализацию приоритетных направлений развития муниципальных образований Ханты-Мансийского автономного округа – Югры за счет средств бюджета города</t>
  </si>
  <si>
    <t>S2430</t>
  </si>
  <si>
    <t>Основное мероприятие "Обеспечение деятельности обслуживающих организаций"</t>
  </si>
  <si>
    <t>Муниципальная программа "Социальная поддержка жителей муниципального образования городской округ город Пыть-Ях на 2016-2020 годы"</t>
  </si>
  <si>
    <t>Подпрограмма "Дети Пыть-Яха"</t>
  </si>
  <si>
    <t>Основное мероприятие "Организация отдыха и оздоровления детей"</t>
  </si>
  <si>
    <t xml:space="preserve">Мероприятия по организации отдыха и оздоровления детей </t>
  </si>
  <si>
    <t>Оплата стоимости питания детей школьного возраста в оздоровительных лагерях с дневным пребыванием детей</t>
  </si>
  <si>
    <t>Осуществление отдельного государственного полномочия по организации отдыха и оздоровления детей</t>
  </si>
  <si>
    <t>Оплата стоимости питания детей школьного возраста в оздоровительных лагерях с дневным пребыванием детей за счет средств бюджета города</t>
  </si>
  <si>
    <t>S2050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</si>
  <si>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родительского попечения"</t>
  </si>
  <si>
    <t xml:space="preserve">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t>
  </si>
  <si>
    <t>Основное мероприятие "Исполнение отдельных государственных полномочий"</t>
  </si>
  <si>
    <t>Осуществление деятельности по опеке и попечительству</t>
  </si>
  <si>
    <t>Осуществление полномочий по образованию и организации деятельности комиссий по делам несовершеннолетних и защите их прав</t>
  </si>
  <si>
    <t>Подпрограмма "Социальная поддержка отдельных категорий граждан"</t>
  </si>
  <si>
    <t>Основное мероприятие "Обеспечение доступности и реализация социальных гарантий для отдельных категорий граждан"</t>
  </si>
  <si>
    <t>Предоставление субсидий организациям</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</si>
  <si>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</si>
  <si>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Денежные выплаты лицам, замещавшим должности муниципальной службы или муниципальные должности в органах местного самоуправления город Пыть-Ях</t>
  </si>
  <si>
    <t>Денежные выплаты отдельным категориям граждан</t>
  </si>
  <si>
    <t>Подпрограмма "Преодоление социальной исключённости"</t>
  </si>
  <si>
    <t>Основное мероприятие "Повышение уровня благосостояния граждан, нуждающихся в особой заботе государства"</t>
  </si>
  <si>
    <t>Обеспечение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</si>
  <si>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</si>
  <si>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</si>
  <si>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Муниципальная программа "Развитие культуры и туризма в муниципальном образовании городской округ город Пыть-Ях на 2016-2020 годы"</t>
  </si>
  <si>
    <t>Подпрограмма "Повышение качества культурных услуг, предоставляемых в области библиотечного, музейного и архивного дела"</t>
  </si>
  <si>
    <t>Основное мероприятие "Развитие библиотечного дела"</t>
  </si>
  <si>
    <t>Комплектование книжных фондов библиотек муниципальных образований и государственных библиотек городов Москвы и Санкт-Петербурга</t>
  </si>
  <si>
    <t>Модернизация общедоступных муниципальных библиотек</t>
  </si>
  <si>
    <t>Модернизация общедоступных муниципальных библиотек за счет средств бюджета города</t>
  </si>
  <si>
    <t>S2070</t>
  </si>
  <si>
    <t>Основное мероприятие "Развитие музейного дела"</t>
  </si>
  <si>
    <t>Основное мероприятие "Развитие архивного дела"</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</si>
  <si>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</si>
  <si>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Подпрограмма "Профессиональное искусство и самодеятельное художественное творчество"</t>
  </si>
  <si>
    <t>Основное мероприятие "Сохранение и развитие народных художественных промыслов и ремесел, народной культуры и самодеятельного (любительского) художественного творчества"</t>
  </si>
  <si>
    <t>Подпрограмма "Реализация творческого потенциала жителей г. Пыть-Яха"</t>
  </si>
  <si>
    <t>Основное мероприятие "Поддержка одаренных детей и молодежи, развитие художественного образования"</t>
  </si>
  <si>
    <t>Подпрограмма "Продвижение туристских возможностей автономного округа на российском и международном рынках"</t>
  </si>
  <si>
    <t>Основное мероприятие " Участие в конференциях, совещаниях, форумах, выставках, ярмарках, фестивалях, экспедициях, слетах, конкурсах, семинарах, информационных компаниях, ознакомительных поездках и прочих мероприятиях, направленных на развитие внутреннего, въездного и этнографического туризма"</t>
  </si>
  <si>
    <t>Подпрограмма "Обеспечение исполнения мероприятий муниципальной программы"</t>
  </si>
  <si>
    <t>Основное мероприятие "Расходы на обеспечение деятельности (оказание услуг) подведомственных учреждений"</t>
  </si>
  <si>
    <t>Основное мероприятие "Расходы на внедрение централизованного бухгалтерского и налогового учета и обслуживания учреждений культуры и искусства"</t>
  </si>
  <si>
    <t>Подпрограмма "Развитие отраслей инфраструктуры"</t>
  </si>
  <si>
    <t>Основное мероприятие "Укрепление материально-технической базы муниципальных учреждений культуры"</t>
  </si>
  <si>
    <t>Обновление материально-технической базы муниципальных детских школ искусств (по видам искусств) в сфере культуры</t>
  </si>
  <si>
    <t>Обновление материально-технической базы муниципальных детских школ искусств (по видам искусств) в сфере культуры за счет средств бюджета города</t>
  </si>
  <si>
    <t>S2090</t>
  </si>
  <si>
    <t>Муниципальная программа "Развитие физической культуры и спорта в муниципальном образовании городской округ город Пыть-Ях на 2016-2020 годы"</t>
  </si>
  <si>
    <t>Подпрограмма "Развитие массовой физической культуры и спорта"</t>
  </si>
  <si>
    <t>Основное мероприятие " Мероприятия по развитию массовой физической культуры и спорта"</t>
  </si>
  <si>
    <t>Основное мероприятие " Создание условий для удовлетворения потребности населения муниципального образования в оказании услуг в сфере физической культуры и спорта (содержание учреждений), предоставление в пользование населению спортивных сооружений"</t>
  </si>
  <si>
    <t>Основное мероприятие "Развитие материально-технической базы учреждений спорта"</t>
  </si>
  <si>
    <t>Подпрограмма "Развитие детско-юношеского спорта"</t>
  </si>
  <si>
    <t>Основное мероприятие "Спортивные мероприятия направленные на развитие детско-юношеского спорта"</t>
  </si>
  <si>
    <t>Муниципальная программа "Содействие занятости населения в муниципальном образовании городской округ город Пыть-Ях на 2016-2020 годы"</t>
  </si>
  <si>
    <t>Подпрограмма "Содействие трудоустройству граждан"</t>
  </si>
  <si>
    <t>Основное мероприятие "Организация трудоустройства незанятых трудовой деятельностью граждан"</t>
  </si>
  <si>
    <t>Реализация мероприятий по содействию трудоустройству граждан</t>
  </si>
  <si>
    <t>Подпрограмма "Улучшение условий и охраны труда в муниципальном образовании городской округ город Пыть - Ях"</t>
  </si>
  <si>
    <t>Основное мероприятие "Совершенствование механизма управления охраной труда в муниципальном образовании"</t>
  </si>
  <si>
    <t>Расходы на обеспечение функций органов местного самоуправления городского округа</t>
  </si>
  <si>
    <t>Осуществление отдельных государственных полномочий в сфере трудовых отношений и государственного управления охраной труда</t>
  </si>
  <si>
    <t>Муниципальная программа "Развитие агропромышленного комплекса и рынков сельскохозяйственной продукции, сырья и продовольствия в муниципальном образовании городской округ город Пыть-Ях в 2016-2020 годах"</t>
  </si>
  <si>
    <t>Подпрограмма "Развитие прочего животноводства"</t>
  </si>
  <si>
    <t>Основное мероприятие "Развитие животноводства"</t>
  </si>
  <si>
    <t>Поддержка животноводства, переработки и реализации продукции животноводства</t>
  </si>
  <si>
    <t>Подпрограмма "Поддержка малых форм хозяйствования"</t>
  </si>
  <si>
    <t>Основное мероприятие "Поддержка малых форм хозяйствования"</t>
  </si>
  <si>
    <t>Поддержка малых форм хозяйствования</t>
  </si>
  <si>
    <t>Подпрограмма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</si>
  <si>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Основное мероприятие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</si>
  <si>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Проведение мероприятий по предупреждению и ликвидации болезней животных, их лечению, защите населения от болезней, общих для человека и животных</t>
  </si>
  <si>
    <t>Проведение мероприятий по предупреждению и ликвидации болезней животных, их лечению, защите населения от болезней, общих для человека и животных за счет средств бюджета города</t>
  </si>
  <si>
    <t>G4200</t>
  </si>
  <si>
    <t>Подпрограмма "Общепрограммные мероприятия"</t>
  </si>
  <si>
    <t>Основное мероприятие "Создание общих условий функционирования и развития сельского хозяйства"</t>
  </si>
  <si>
    <t>Муниципальная программа "Обеспечение доступным и комфортным жильем жителей муниципального образования городской округ город Пыть-Ях в 2016-2020 годах"</t>
  </si>
  <si>
    <t>Подпрограмма "Содействие развитию градостроительной деятельности"</t>
  </si>
  <si>
    <t>Основное мероприятие "Разработка документов территориального планирования, внесение в них изменений"</t>
  </si>
  <si>
    <t>Подпрограмма "Содействие развитию жилищного строительства</t>
  </si>
  <si>
    <t>Основное мероприятие "Строительство жилья в целях обеспечения граждан, формирование маневренного жилищного фонда"</t>
  </si>
  <si>
    <t>Бюджетные инвестиции на приобретение объектов недвижимого имущества</t>
  </si>
  <si>
    <t>Реализация полномочий в области строительства, градостроительной деятельности и жилищных отношений</t>
  </si>
  <si>
    <t>Реализация полномочий в области строительства, градостроительной деятельности и жилищных отношений за счет средств бюджета города</t>
  </si>
  <si>
    <t>S2172</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</si>
  <si>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</si>
  <si>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 за счет средств бюджета города</t>
  </si>
  <si>
    <t>S2180</t>
  </si>
  <si>
    <t>Основное мероприятие "Ликвидация и расселение приспособленных для проживания строений"</t>
  </si>
  <si>
    <t>S2173</t>
  </si>
  <si>
    <t>Подпрограмма "Обеспечение мерами государственной поддержки по улучшению жилищных условий отдельных категорий граждан"</t>
  </si>
  <si>
    <t>Основное мероприятие "Улучшение жилищных условий ветеранов Великой Отечественной войны, ветеранов боевых действий, инвалидов и семей, имеющих детей инвалидов, вставших на учет в качестве нуждающихся в жилых помещениях до 1 января 2005 года"</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</si>
  <si>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</si>
  <si>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Основное мероприятие "Улучшение жилищных условий молодых семей в соответствии с федеральной целевой программой "Жилище"</t>
  </si>
  <si>
    <t>Мероприятия подпрограммы "Обеспечение жильем молодых семей" федеральной целевой программы "Жилище" на 2015–2020 годы за счет средств бюджета города</t>
  </si>
  <si>
    <t>L0200</t>
  </si>
  <si>
    <t>Мероприятия подпрограммы "Обеспечение жильем молодых семей" федеральной целевой программы "Жилище" на 2015–2020 годы</t>
  </si>
  <si>
    <t>R0200</t>
  </si>
  <si>
    <t>Основное мероприятие "Субвенции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</si>
  <si>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</si>
  <si>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Подпрограмма "Организационное обеспечение деятельности МКУ "Управление капитального строительства города Пыть-Яха"</t>
  </si>
  <si>
    <t>Основное мероприятие "Реализация функций заказчика по строительству объектов, выполнение проектных, проектно-изыскательских и строительно-монтажных работ"</t>
  </si>
  <si>
    <t>Муниципальная программа "Развитие жилищно-коммунального комплекса и повышение энергетической эффективности в муниципальном образовании городской округ город Пыть-Ях на 2016-2020 годы"</t>
  </si>
  <si>
    <t>Подпрограмма "Создание условий для обеспечения качественными коммунальными услугами"</t>
  </si>
  <si>
    <t>Основное мероприятие "Проведение капитального ремонта (с заменой) газопроводов, систем теплоснабжения, водоснабжения и водоотведения для подготовки к осенне-зимнему периоду"</t>
  </si>
  <si>
    <t>Реконструкция, расширение, модернизация, строительство и капитальный ремонт объектов коммунального комплекса</t>
  </si>
  <si>
    <t>Реконструкция, расширение, модернизация, строительство и капитальный ремонт объектов коммунального комплекса за счет средств бюджета города</t>
  </si>
  <si>
    <t>S2190</t>
  </si>
  <si>
    <t>Подпрограмма "Содействие проведению капитального ремонта многоквартирных домов"</t>
  </si>
  <si>
    <t>Основное мероприятие "Проведение капитального ремонта многоквартирных домов"</t>
  </si>
  <si>
    <t xml:space="preserve">Субсидии некоммерческой организации "Югорский фонд капитального ремонта многоквартирных домов" за счет средств бюджета муниципального образования </t>
  </si>
  <si>
    <t>Подпрограмма "Поддержка частных инвестиций в жилищно-коммунальном комплексе"</t>
  </si>
  <si>
    <t>Основное мероприятие "Предоставление субсидий бюджетам муниципальных образований на возмещение части затрат на уплату процентов организациям коммунального комплекса по привлекаемым заемным средствам на реконструкцию, расширение, модернизацию, строительство, капитальный ремонт объектов коммунального комплекса, реализацию проектов альтернативной энергетики, получаемых ранее в соответствии с постановлением Правительства Ханты-Мансийского автономного округа – Югры от 26 ноября 2010 года № 313-п"</t>
  </si>
  <si>
    <t>Возмещение части затрат на уплату процентов организациям коммунального комплекса по привлекаемым заемным средствам на реконструкцию, расширение, модернизацию, строительство, капитальный ремонт объектов коммунального комплекса, реализацию проектов альтернативной энергетики, получаемые ранее в соответствии с постановлением Правительства Ханты-Мансийского автономного округа – Югры от 26 ноября 2010 года № 313-п</t>
  </si>
  <si>
    <t>Возмещение части затрат на уплату процентов организациям коммунального комплекса по привлекаемым заемным средствам на реконструкцию, расширение, модернизацию, строительство, капитальный ремонт объектов коммунального комплекса, реализацию проектов альтернативной энергетики, получаемые ранее в соответствии с постановлением Правительства Ханты-Мансийского автономного округа – Югры от 26 ноября 2010 года № 313-п за счет средств бюджета города</t>
  </si>
  <si>
    <t>S2210</t>
  </si>
  <si>
    <t>Муниципальная программа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муниципальном образовании городской округ город Пыть-Ях в 2016-2020 годах"</t>
  </si>
  <si>
    <t>Подпрограмма "Профилактика правонарушений в сфере общественного порядка"</t>
  </si>
  <si>
    <t>Основное мероприятие "Обеспечение функционирования и развития систем видеонаблюдения в наиболее криминогенных общественных местах и на улицах города Пыть-Яха"</t>
  </si>
  <si>
    <t xml:space="preserve">Мероприятия по профилактике правонарушений в сфере общественного порядка </t>
  </si>
  <si>
    <t>Основное мероприятие "Создание условий для деятельности народных дружин"</t>
  </si>
  <si>
    <t>Создание условий для деятельности народных дружин</t>
  </si>
  <si>
    <t>Создание условий для деятельности народных дружин за счет средств бюджета города</t>
  </si>
  <si>
    <t>S2300</t>
  </si>
  <si>
    <t>Основное мероприятие "Осуществление государственных полномочий по созданию и обеспечению деятельности административных комиссий"</t>
  </si>
  <si>
    <t>Осуществление полномочий по созданию и обеспечению деятельности административных комиссий</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</si>
  <si>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</si>
  <si>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</si>
  <si>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Основное мероприятие "Обеспечение функционирования и развития систем видеонаблюдения в сфере безопасности дорожного движения, информирования населения"</t>
  </si>
  <si>
    <t xml:space="preserve">Мероприятия по профилактике правонарушений в сфере безопасности дорожного движения </t>
  </si>
  <si>
    <t>Размещение систем видеообзора, модернизацию,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t>
  </si>
  <si>
    <t>Размещение систем видеообзора, модернизацию,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за счет средств бюджета города</t>
  </si>
  <si>
    <t>S2310</t>
  </si>
  <si>
    <t>Подпрограмма "Профилактика незаконного оборота и потребления наркотических средств психотропных веществ"</t>
  </si>
  <si>
    <t>Основное мероприятие "Проведение информационной антинаркотической политики"</t>
  </si>
  <si>
    <t>Мероприятия по противодействию злоупотреблению наркотиками и их незаконному обороту</t>
  </si>
  <si>
    <t>Подпрограмма "Реализация государственной политики по профилактике экстремизма в г. Пыть-Яхе"</t>
  </si>
  <si>
    <t>Основное мероприятие "Укрепление толерантности в г. Пыть-Яхе через средства массовой информации"</t>
  </si>
  <si>
    <t>Основное мероприятие "Содействие национально-культурному взаимодействию в городе Пыть-Яхе"</t>
  </si>
  <si>
    <t>Подпрограмма "Создание условий для выполнения функций, направленных на обеспечение прав и законных интересов жителей города Пыть-Яха в отдельных сферах жизнедеятельности"</t>
  </si>
  <si>
    <t>Основное мероприятие "Реализация переданных государственных полномочий по государственной регистрации актов гражданского состояния"</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</si>
  <si>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</si>
  <si>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 за счет средств бюджета автономного округа</t>
  </si>
  <si>
    <t>D9300</t>
  </si>
  <si>
    <t>Муниципальная программа "Защита населения и территорий от чрезвычайных ситуаций, обеспечение пожарной безопасности в муниципальном образовании городской округ город Пыть-Ях на 2016-2020 годы"</t>
  </si>
  <si>
    <t>Подпрограмма "Организация и обеспечение мероприятий в сфере гражданской обороны, защиты населения и территории муниципального образования городской округ город Пыть-Ях от чрезвычайных ситуаций"</t>
  </si>
  <si>
    <t>Основное мероприятие "Переподготовка и повышение квалификации работников"</t>
  </si>
  <si>
    <t>Основное мероприятие "Проведение пропаганды и обучение населения способам защиты и действиям в чрезвычайных ситуациях"</t>
  </si>
  <si>
    <t>Основное мероприятие "Обеспечение безопасности граждан на водных объектах"</t>
  </si>
  <si>
    <t>Основное мероприятие "Повышение защиты населения и территории от угроз природного и техногенного характера"</t>
  </si>
  <si>
    <t>Подпрограмма "Укрепление пожарной безопасности в муниципальном образовании городской округ город Пыть-Ях"</t>
  </si>
  <si>
    <t>Основное мероприятие "Обеспечение противопожарной защиты территорий"</t>
  </si>
  <si>
    <t>Подпрограмма "Материально-техническое и финансовое обеспечение деятельности органов местного самоуправления и муниципальных казенных учреждений"</t>
  </si>
  <si>
    <t>Основное мероприятие "Финансовое обеспечение осуществления МКУ "ЕДДС города Пыть-Яха" установленных видов деятельности</t>
  </si>
  <si>
    <t>Муниципальная программа "Обеспечение экологической безопасности муниципального образования городской округ город Пыть-Ях на 2016-2020 годы"</t>
  </si>
  <si>
    <t>Подпрограмма "Регулирование качества окружающей среды в муниципальном образовании городской округ город Пыть-Ях"</t>
  </si>
  <si>
    <t>Основное мероприятие "Организация и проведение мероприятий в рамках международной экологической акции "Спасти и сохранить"</t>
  </si>
  <si>
    <t>Основное мероприятие "Участие в окружном конкурсе "Лучшее муниципальное образование Ханты-Мансийского автономного округа-Югры в сфере отношений, связанных с охраной окружающей среды"</t>
  </si>
  <si>
    <t>Подпрограмма "Развитие системы обращения с отходами производства и потребления в муниципальном образовании городской округ город Пыть-Ях"</t>
  </si>
  <si>
    <t>Основное мероприятие "Разработка и реализация мероприятий по ликвидации несанкционированных свалок"</t>
  </si>
  <si>
    <t>Муниципальная программа "Социально-экономическое развитие, инвестиции муниципального образования городской округ город Пыть-Ях на 2016-2020 годы"</t>
  </si>
  <si>
    <t>Подпрограмма "Совершенствование муниципального управления"</t>
  </si>
  <si>
    <t>Основное мероприятие "Предоставление государственных и муниципальных услуг в многофункциональных центрах"</t>
  </si>
  <si>
    <t>Подпрограмма "Развитие малого и среднего предпринимательства"</t>
  </si>
  <si>
    <t>Основное мероприятие "Содействие развитию субъектов малого и среднего предпринимательства"</t>
  </si>
  <si>
    <t>Государственная поддержка малого и среднего предпринимательства за счет средств бюджета города</t>
  </si>
  <si>
    <t>S2380</t>
  </si>
  <si>
    <t>Основное мероприятие "Финансовая поддержка субъектов малого и среднего предпринимательства, а также организаций инфраструктуры поддержки субъектов малого и среднего предпринимательства"</t>
  </si>
  <si>
    <t>Основное мероприятие "Пропаганда и популяризация предпринимательской деятельности в средствах массовой информации и сети Интернет"</t>
  </si>
  <si>
    <t>Муниципальная программа "Информационное общество муниципального образования городской округ город Пыть-Ях на 2016-2020 годы"</t>
  </si>
  <si>
    <t>Подпрограмма "Обеспечение доступности населению современных информационно-коммуникационных услуг"</t>
  </si>
  <si>
    <t>Основное мероприятие "Формирование информационных ресурсов и обеспечение доступа к ним с помощью интернет-сайтов и информационных систем"</t>
  </si>
  <si>
    <t>Услуги в области информационных технологий</t>
  </si>
  <si>
    <t>Подпрограмма "Развитие и сопровождение инфраструктуры информационных систем, имеющих особо важное значение для социально-экономического развития"</t>
  </si>
  <si>
    <t>Основное мероприятие "Развитие и сопровождение информационных систем в деятельности муниципального образования"</t>
  </si>
  <si>
    <t>Основное мероприятие "Обеспечение информационной безопасности корпоративной сети органа местного самоуправления"</t>
  </si>
  <si>
    <t>Подпрограмма "Обеспечение информационной деятельности органов местного самоуправления г. Пыть-Яха"</t>
  </si>
  <si>
    <t>Основное мероприятие "Модернизация оборудования, развитие и поддержка корпоративной сети органа местного самоуправления"</t>
  </si>
  <si>
    <t>Основное мероприятие "Увеличение количества программного обеспечения с неисключительными правами, используемого в муниципальном образовании"</t>
  </si>
  <si>
    <t>Подпрограмма "Автомобильный транспорт"</t>
  </si>
  <si>
    <t>Основное мероприятие "Обеспечение доступности и повышение качества транспортных услуг автомобильным транспортом"</t>
  </si>
  <si>
    <t>Подпрограмма "Дорожное хозяйство"</t>
  </si>
  <si>
    <t>Основное мероприятие "Обеспечение функционирования сети автомобильных дорог общего пользования местного значения"</t>
  </si>
  <si>
    <t>Основное мероприятие "Строительство (реконструкция), капитальный ремонт и ремонт автомобильных дорог общего пользования местного значения"</t>
  </si>
</sst>
</file>

<file path=xl/styles.xml><?xml version="1.0" encoding="utf-8"?>
<styleSheet xmlns="http://schemas.openxmlformats.org/spreadsheetml/2006/main">
  <numFmts count="5">
    <numFmt numFmtId="164" formatCode="000"/>
    <numFmt numFmtId="165" formatCode="0000000"/>
    <numFmt numFmtId="166" formatCode="00"/>
    <numFmt numFmtId="167" formatCode="#,##0.0"/>
    <numFmt numFmtId="168" formatCode="00000"/>
  </numFmts>
  <fonts count="27">
    <font>
      <sz val="10"/>
      <name val="Arial Cyr"/>
      <charset val="204"/>
    </font>
    <font>
      <sz val="10"/>
      <name val="Arial"/>
      <family val="2"/>
      <charset val="204"/>
    </font>
    <font>
      <sz val="10"/>
      <name val="Arial Cyr"/>
      <charset val="204"/>
    </font>
    <font>
      <sz val="10"/>
      <name val="Arial"/>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name val="Times New Roman"/>
      <family val="1"/>
      <charset val="204"/>
    </font>
    <font>
      <sz val="13"/>
      <color indexed="8"/>
      <name val="Times New Roman"/>
      <family val="1"/>
      <charset val="204"/>
    </font>
    <font>
      <sz val="12"/>
      <color indexed="8"/>
      <name val="Times New Roman"/>
      <family val="1"/>
      <charset val="204"/>
    </font>
    <font>
      <sz val="11"/>
      <color theme="1"/>
      <name val="Calibri"/>
      <family val="2"/>
      <charset val="204"/>
      <scheme val="minor"/>
    </font>
    <font>
      <sz val="11"/>
      <color theme="1"/>
      <name val="Calibri"/>
      <family val="2"/>
      <scheme val="minor"/>
    </font>
    <font>
      <sz val="12"/>
      <color theme="1"/>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7" borderId="1" applyNumberFormat="0" applyAlignment="0" applyProtection="0"/>
    <xf numFmtId="0" fontId="7" fillId="20" borderId="2" applyNumberFormat="0" applyAlignment="0" applyProtection="0"/>
    <xf numFmtId="0" fontId="8" fillId="20" borderId="1"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6" applyNumberFormat="0" applyFill="0" applyAlignment="0" applyProtection="0"/>
    <xf numFmtId="0" fontId="13" fillId="21" borderId="7" applyNumberFormat="0" applyAlignment="0" applyProtection="0"/>
    <xf numFmtId="0" fontId="14" fillId="0" borderId="0" applyNumberFormat="0" applyFill="0" applyBorder="0" applyAlignment="0" applyProtection="0"/>
    <xf numFmtId="0" fontId="15" fillId="22" borderId="0" applyNumberFormat="0" applyBorder="0" applyAlignment="0" applyProtection="0"/>
    <xf numFmtId="0" fontId="3" fillId="0" borderId="0"/>
    <xf numFmtId="0" fontId="1" fillId="0" borderId="0"/>
    <xf numFmtId="0" fontId="1" fillId="0" borderId="0"/>
    <xf numFmtId="0" fontId="24" fillId="0" borderId="0"/>
    <xf numFmtId="0" fontId="25" fillId="0" borderId="0"/>
    <xf numFmtId="0" fontId="26" fillId="0" borderId="0"/>
    <xf numFmtId="0" fontId="1" fillId="0" borderId="0"/>
    <xf numFmtId="0" fontId="16" fillId="3" borderId="0" applyNumberFormat="0" applyBorder="0" applyAlignment="0" applyProtection="0"/>
    <xf numFmtId="0" fontId="17" fillId="0" borderId="0" applyNumberFormat="0" applyFill="0" applyBorder="0" applyAlignment="0" applyProtection="0"/>
    <xf numFmtId="0" fontId="2" fillId="23" borderId="8" applyNumberFormat="0" applyFont="0" applyAlignment="0" applyProtection="0"/>
    <xf numFmtId="0" fontId="18" fillId="0" borderId="9" applyNumberFormat="0" applyFill="0" applyAlignment="0" applyProtection="0"/>
    <xf numFmtId="0" fontId="19" fillId="0" borderId="0" applyNumberFormat="0" applyFill="0" applyBorder="0" applyAlignment="0" applyProtection="0"/>
    <xf numFmtId="0" fontId="20" fillId="4" borderId="0" applyNumberFormat="0" applyBorder="0" applyAlignment="0" applyProtection="0"/>
  </cellStyleXfs>
  <cellXfs count="43">
    <xf numFmtId="0" fontId="0" fillId="0" borderId="0" xfId="0"/>
    <xf numFmtId="164" fontId="21" fillId="0" borderId="10" xfId="42" applyNumberFormat="1" applyFont="1" applyFill="1" applyBorder="1" applyAlignment="1" applyProtection="1">
      <alignment wrapText="1"/>
      <protection hidden="1"/>
    </xf>
    <xf numFmtId="165" fontId="21" fillId="0" borderId="10" xfId="42" applyNumberFormat="1" applyFont="1" applyFill="1" applyBorder="1" applyAlignment="1" applyProtection="1">
      <alignment wrapText="1"/>
      <protection hidden="1"/>
    </xf>
    <xf numFmtId="0" fontId="21" fillId="0" borderId="0" xfId="0" applyFont="1" applyFill="1"/>
    <xf numFmtId="0" fontId="21" fillId="0" borderId="0" xfId="0" applyFont="1" applyFill="1" applyAlignment="1">
      <alignment horizontal="right"/>
    </xf>
    <xf numFmtId="0" fontId="21" fillId="0" borderId="0" xfId="0" applyFont="1" applyFill="1" applyAlignment="1">
      <alignment horizontal="center" vertical="center" wrapText="1"/>
    </xf>
    <xf numFmtId="0" fontId="22" fillId="0" borderId="10" xfId="41" applyFont="1" applyFill="1" applyBorder="1" applyAlignment="1">
      <alignment horizontal="center" vertical="center" wrapText="1"/>
    </xf>
    <xf numFmtId="164" fontId="22" fillId="0" borderId="10" xfId="41" applyNumberFormat="1" applyFont="1" applyFill="1" applyBorder="1" applyAlignment="1">
      <alignment horizontal="center" vertical="center" wrapText="1"/>
    </xf>
    <xf numFmtId="167" fontId="22" fillId="0" borderId="10" xfId="41" applyNumberFormat="1" applyFont="1" applyFill="1" applyBorder="1" applyAlignment="1">
      <alignment horizontal="center" vertical="center" wrapText="1"/>
    </xf>
    <xf numFmtId="0" fontId="23" fillId="0" borderId="0" xfId="41" applyFont="1" applyFill="1"/>
    <xf numFmtId="0" fontId="21" fillId="0" borderId="10" xfId="42" applyNumberFormat="1" applyFont="1" applyFill="1" applyBorder="1" applyAlignment="1" applyProtection="1">
      <alignment horizontal="center" wrapText="1"/>
      <protection hidden="1"/>
    </xf>
    <xf numFmtId="0" fontId="21" fillId="0" borderId="11" xfId="42" applyNumberFormat="1" applyFont="1" applyFill="1" applyBorder="1" applyAlignment="1" applyProtection="1">
      <alignment horizontal="center"/>
      <protection hidden="1"/>
    </xf>
    <xf numFmtId="0" fontId="21" fillId="0" borderId="12" xfId="42" applyNumberFormat="1" applyFont="1" applyFill="1" applyBorder="1" applyAlignment="1" applyProtection="1">
      <alignment horizontal="center"/>
      <protection hidden="1"/>
    </xf>
    <xf numFmtId="0" fontId="21" fillId="0" borderId="13" xfId="42" applyNumberFormat="1" applyFont="1" applyFill="1" applyBorder="1" applyAlignment="1" applyProtection="1">
      <alignment horizontal="center"/>
      <protection hidden="1"/>
    </xf>
    <xf numFmtId="0" fontId="23" fillId="0" borderId="10" xfId="41" applyNumberFormat="1" applyFont="1" applyFill="1" applyBorder="1" applyAlignment="1">
      <alignment horizontal="center"/>
    </xf>
    <xf numFmtId="0" fontId="23" fillId="0" borderId="0" xfId="41" applyNumberFormat="1" applyFont="1" applyAlignment="1">
      <alignment horizontal="center"/>
    </xf>
    <xf numFmtId="166" fontId="21" fillId="0" borderId="11" xfId="42" applyNumberFormat="1" applyFont="1" applyFill="1" applyBorder="1" applyAlignment="1" applyProtection="1">
      <alignment horizontal="center"/>
      <protection hidden="1"/>
    </xf>
    <xf numFmtId="1" fontId="21" fillId="0" borderId="12" xfId="42" applyNumberFormat="1" applyFont="1" applyFill="1" applyBorder="1" applyAlignment="1" applyProtection="1">
      <alignment horizontal="center"/>
      <protection hidden="1"/>
    </xf>
    <xf numFmtId="166" fontId="21" fillId="0" borderId="12" xfId="42" applyNumberFormat="1" applyFont="1" applyFill="1" applyBorder="1" applyAlignment="1" applyProtection="1">
      <alignment horizontal="center"/>
      <protection hidden="1"/>
    </xf>
    <xf numFmtId="168" fontId="21" fillId="0" borderId="13" xfId="42" applyNumberFormat="1" applyFont="1" applyFill="1" applyBorder="1" applyAlignment="1" applyProtection="1">
      <alignment horizontal="center"/>
      <protection hidden="1"/>
    </xf>
    <xf numFmtId="164" fontId="23" fillId="0" borderId="10" xfId="41" applyNumberFormat="1" applyFont="1" applyFill="1" applyBorder="1"/>
    <xf numFmtId="167" fontId="23" fillId="0" borderId="10" xfId="41" applyNumberFormat="1" applyFont="1" applyFill="1" applyBorder="1"/>
    <xf numFmtId="0" fontId="23" fillId="0" borderId="0" xfId="41" applyFont="1"/>
    <xf numFmtId="0" fontId="23" fillId="0" borderId="10" xfId="41" applyFont="1" applyFill="1" applyBorder="1" applyAlignment="1">
      <alignment horizontal="justify" vertical="center" wrapText="1"/>
    </xf>
    <xf numFmtId="0" fontId="23" fillId="0" borderId="10" xfId="41" applyFont="1" applyFill="1" applyBorder="1" applyAlignment="1">
      <alignment wrapText="1"/>
    </xf>
    <xf numFmtId="166" fontId="23" fillId="0" borderId="11" xfId="41" applyNumberFormat="1" applyFont="1" applyFill="1" applyBorder="1"/>
    <xf numFmtId="1" fontId="23" fillId="0" borderId="12" xfId="41" applyNumberFormat="1" applyFont="1" applyFill="1" applyBorder="1"/>
    <xf numFmtId="166" fontId="23" fillId="0" borderId="12" xfId="41" applyNumberFormat="1" applyFont="1" applyFill="1" applyBorder="1"/>
    <xf numFmtId="168" fontId="23" fillId="0" borderId="13" xfId="41" applyNumberFormat="1" applyFont="1" applyFill="1" applyBorder="1"/>
    <xf numFmtId="165" fontId="21" fillId="0" borderId="10" xfId="38" applyNumberFormat="1" applyFont="1" applyFill="1" applyBorder="1" applyAlignment="1" applyProtection="1">
      <alignment wrapText="1"/>
      <protection hidden="1"/>
    </xf>
    <xf numFmtId="166" fontId="21" fillId="0" borderId="11" xfId="38" applyNumberFormat="1" applyFont="1" applyFill="1" applyBorder="1" applyAlignment="1" applyProtection="1">
      <alignment horizontal="center"/>
      <protection hidden="1"/>
    </xf>
    <xf numFmtId="1" fontId="21" fillId="0" borderId="12" xfId="38" applyNumberFormat="1" applyFont="1" applyFill="1" applyBorder="1" applyAlignment="1" applyProtection="1">
      <alignment horizontal="center"/>
      <protection hidden="1"/>
    </xf>
    <xf numFmtId="166" fontId="21" fillId="0" borderId="12" xfId="38" applyNumberFormat="1" applyFont="1" applyFill="1" applyBorder="1" applyAlignment="1" applyProtection="1">
      <alignment horizontal="center"/>
      <protection hidden="1"/>
    </xf>
    <xf numFmtId="168" fontId="21" fillId="0" borderId="13" xfId="38" applyNumberFormat="1" applyFont="1" applyFill="1" applyBorder="1" applyAlignment="1" applyProtection="1">
      <alignment horizontal="center"/>
      <protection hidden="1"/>
    </xf>
    <xf numFmtId="166" fontId="21" fillId="0" borderId="11" xfId="42" applyNumberFormat="1" applyFont="1" applyFill="1" applyBorder="1" applyAlignment="1" applyProtection="1">
      <alignment horizontal="center" wrapText="1"/>
      <protection hidden="1"/>
    </xf>
    <xf numFmtId="1" fontId="21" fillId="0" borderId="12" xfId="42" applyNumberFormat="1" applyFont="1" applyFill="1" applyBorder="1" applyAlignment="1" applyProtection="1">
      <alignment horizontal="center" wrapText="1"/>
      <protection hidden="1"/>
    </xf>
    <xf numFmtId="166" fontId="21" fillId="0" borderId="12" xfId="42" applyNumberFormat="1" applyFont="1" applyFill="1" applyBorder="1" applyAlignment="1" applyProtection="1">
      <alignment horizontal="center" wrapText="1"/>
      <protection hidden="1"/>
    </xf>
    <xf numFmtId="168" fontId="21" fillId="0" borderId="13" xfId="42" applyNumberFormat="1" applyFont="1" applyFill="1" applyBorder="1" applyAlignment="1" applyProtection="1">
      <alignment horizontal="center" wrapText="1"/>
      <protection hidden="1"/>
    </xf>
    <xf numFmtId="167" fontId="23" fillId="0" borderId="0" xfId="41" applyNumberFormat="1" applyFont="1"/>
    <xf numFmtId="0" fontId="23" fillId="0" borderId="0" xfId="41" applyFont="1" applyAlignment="1">
      <alignment wrapText="1"/>
    </xf>
    <xf numFmtId="166" fontId="22" fillId="0" borderId="10" xfId="41" applyNumberFormat="1" applyFont="1" applyFill="1" applyBorder="1" applyAlignment="1">
      <alignment horizontal="center" vertical="center"/>
    </xf>
    <xf numFmtId="0" fontId="21" fillId="0" borderId="0" xfId="0" applyFont="1" applyAlignment="1">
      <alignment horizontal="right"/>
    </xf>
    <xf numFmtId="0" fontId="21" fillId="0" borderId="0" xfId="0" applyFont="1" applyFill="1" applyAlignment="1">
      <alignment horizontal="center" vertical="center" wrapText="1"/>
    </xf>
  </cellXfs>
  <cellStyles count="4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Заголовок 1 2" xfId="28"/>
    <cellStyle name="Заголовок 2 2" xfId="29"/>
    <cellStyle name="Заголовок 3 2" xfId="30"/>
    <cellStyle name="Заголовок 4 2" xfId="31"/>
    <cellStyle name="Итог 2" xfId="32"/>
    <cellStyle name="Контрольная ячейка 2" xfId="33"/>
    <cellStyle name="Название 2" xfId="34"/>
    <cellStyle name="Нейтральный 2" xfId="35"/>
    <cellStyle name="Обычный" xfId="0" builtinId="0"/>
    <cellStyle name="Обычный 2" xfId="36"/>
    <cellStyle name="Обычный 2 2" xfId="37"/>
    <cellStyle name="Обычный 2 3" xfId="38"/>
    <cellStyle name="Обычный 3" xfId="39"/>
    <cellStyle name="Обычный 4" xfId="40"/>
    <cellStyle name="Обычный 5" xfId="41"/>
    <cellStyle name="Обычный_tmp" xfId="42"/>
    <cellStyle name="Плохой 2" xfId="43"/>
    <cellStyle name="Пояснение 2" xfId="44"/>
    <cellStyle name="Примечание 2" xfId="45"/>
    <cellStyle name="Связанная ячейка 2" xfId="46"/>
    <cellStyle name="Текст предупреждения 2" xfId="47"/>
    <cellStyle name="Хороший 2" xfId="4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J678"/>
  <sheetViews>
    <sheetView tabSelected="1" workbookViewId="0">
      <selection activeCell="C4" sqref="C4"/>
    </sheetView>
  </sheetViews>
  <sheetFormatPr defaultRowHeight="15.75"/>
  <cols>
    <col min="1" max="1" width="0.7109375" style="22" customWidth="1"/>
    <col min="2" max="2" width="130.5703125" style="22" customWidth="1"/>
    <col min="3" max="3" width="3.28515625" style="22" bestFit="1" customWidth="1"/>
    <col min="4" max="4" width="2.140625" style="22" bestFit="1" customWidth="1"/>
    <col min="5" max="5" width="5" style="22" customWidth="1"/>
    <col min="6" max="7" width="6.7109375" style="22" bestFit="1" customWidth="1"/>
    <col min="8" max="8" width="17.140625" style="22" customWidth="1"/>
    <col min="9" max="16384" width="9.140625" style="22"/>
  </cols>
  <sheetData>
    <row r="1" spans="2:10" s="3" customFormat="1">
      <c r="C1" s="41" t="s">
        <v>48</v>
      </c>
      <c r="D1" s="41"/>
      <c r="E1" s="41"/>
      <c r="F1" s="41"/>
      <c r="G1" s="41"/>
      <c r="H1" s="41"/>
    </row>
    <row r="2" spans="2:10" s="3" customFormat="1">
      <c r="C2" s="41" t="s">
        <v>76</v>
      </c>
      <c r="D2" s="41"/>
      <c r="E2" s="41"/>
      <c r="F2" s="41"/>
      <c r="G2" s="41"/>
      <c r="H2" s="41"/>
    </row>
    <row r="3" spans="2:10" s="3" customFormat="1">
      <c r="C3" s="41" t="s">
        <v>19</v>
      </c>
      <c r="D3" s="41"/>
      <c r="E3" s="41"/>
      <c r="F3" s="41"/>
      <c r="G3" s="41"/>
      <c r="H3" s="41"/>
    </row>
    <row r="4" spans="2:10" s="3" customFormat="1"/>
    <row r="5" spans="2:10" s="5" customFormat="1" ht="35.25" customHeight="1">
      <c r="B5" s="42" t="s">
        <v>47</v>
      </c>
      <c r="C5" s="42"/>
      <c r="D5" s="42"/>
      <c r="E5" s="42"/>
      <c r="F5" s="42"/>
      <c r="G5" s="42"/>
      <c r="H5" s="42"/>
    </row>
    <row r="6" spans="2:10" s="3" customFormat="1">
      <c r="H6" s="4" t="s">
        <v>77</v>
      </c>
    </row>
    <row r="7" spans="2:10" s="9" customFormat="1" ht="16.5">
      <c r="B7" s="6" t="s">
        <v>61</v>
      </c>
      <c r="C7" s="40" t="s">
        <v>71</v>
      </c>
      <c r="D7" s="40"/>
      <c r="E7" s="40"/>
      <c r="F7" s="40"/>
      <c r="G7" s="7" t="s">
        <v>74</v>
      </c>
      <c r="H7" s="8" t="s">
        <v>75</v>
      </c>
    </row>
    <row r="8" spans="2:10" s="15" customFormat="1">
      <c r="B8" s="10">
        <v>1</v>
      </c>
      <c r="C8" s="11"/>
      <c r="D8" s="12"/>
      <c r="E8" s="12">
        <v>2</v>
      </c>
      <c r="F8" s="13"/>
      <c r="G8" s="14">
        <v>3</v>
      </c>
      <c r="H8" s="14">
        <v>4</v>
      </c>
    </row>
    <row r="9" spans="2:10" ht="31.5">
      <c r="B9" s="2" t="s">
        <v>78</v>
      </c>
      <c r="C9" s="16">
        <v>1</v>
      </c>
      <c r="D9" s="17">
        <v>0</v>
      </c>
      <c r="E9" s="18">
        <v>0</v>
      </c>
      <c r="F9" s="19">
        <v>0</v>
      </c>
      <c r="G9" s="20"/>
      <c r="H9" s="21">
        <f>H10+H40+H45+H63</f>
        <v>1367181.5000000002</v>
      </c>
      <c r="J9" s="39"/>
    </row>
    <row r="10" spans="2:10">
      <c r="B10" s="2" t="s">
        <v>79</v>
      </c>
      <c r="C10" s="16">
        <v>1</v>
      </c>
      <c r="D10" s="17">
        <v>1</v>
      </c>
      <c r="E10" s="18">
        <v>0</v>
      </c>
      <c r="F10" s="19">
        <v>0</v>
      </c>
      <c r="G10" s="20"/>
      <c r="H10" s="21">
        <f>H11+H16+H26</f>
        <v>1119813.2000000002</v>
      </c>
    </row>
    <row r="11" spans="2:10">
      <c r="B11" s="2" t="s">
        <v>80</v>
      </c>
      <c r="C11" s="16">
        <v>1</v>
      </c>
      <c r="D11" s="17">
        <v>1</v>
      </c>
      <c r="E11" s="18">
        <v>1</v>
      </c>
      <c r="F11" s="19">
        <v>0</v>
      </c>
      <c r="G11" s="20"/>
      <c r="H11" s="21">
        <f>H12</f>
        <v>2786.8</v>
      </c>
    </row>
    <row r="12" spans="2:10">
      <c r="B12" s="2" t="s">
        <v>81</v>
      </c>
      <c r="C12" s="16">
        <v>1</v>
      </c>
      <c r="D12" s="17">
        <v>1</v>
      </c>
      <c r="E12" s="18">
        <v>1</v>
      </c>
      <c r="F12" s="19">
        <v>99990</v>
      </c>
      <c r="G12" s="20"/>
      <c r="H12" s="21">
        <f>H13</f>
        <v>2786.8</v>
      </c>
    </row>
    <row r="13" spans="2:10">
      <c r="B13" s="23" t="s">
        <v>65</v>
      </c>
      <c r="C13" s="16">
        <v>1</v>
      </c>
      <c r="D13" s="17">
        <v>1</v>
      </c>
      <c r="E13" s="18">
        <v>1</v>
      </c>
      <c r="F13" s="19">
        <v>99990</v>
      </c>
      <c r="G13" s="20">
        <v>600</v>
      </c>
      <c r="H13" s="21">
        <f>H14+H15</f>
        <v>2786.8</v>
      </c>
    </row>
    <row r="14" spans="2:10">
      <c r="B14" s="23" t="s">
        <v>66</v>
      </c>
      <c r="C14" s="16">
        <v>1</v>
      </c>
      <c r="D14" s="17">
        <v>1</v>
      </c>
      <c r="E14" s="18">
        <v>1</v>
      </c>
      <c r="F14" s="19">
        <v>99990</v>
      </c>
      <c r="G14" s="20">
        <v>610</v>
      </c>
      <c r="H14" s="21">
        <v>150</v>
      </c>
    </row>
    <row r="15" spans="2:10">
      <c r="B15" s="23" t="s">
        <v>68</v>
      </c>
      <c r="C15" s="16">
        <v>1</v>
      </c>
      <c r="D15" s="17">
        <v>1</v>
      </c>
      <c r="E15" s="18">
        <v>1</v>
      </c>
      <c r="F15" s="19">
        <v>99990</v>
      </c>
      <c r="G15" s="20">
        <v>620</v>
      </c>
      <c r="H15" s="21">
        <v>2636.8</v>
      </c>
    </row>
    <row r="16" spans="2:10">
      <c r="B16" s="2" t="s">
        <v>82</v>
      </c>
      <c r="C16" s="16">
        <v>1</v>
      </c>
      <c r="D16" s="17">
        <v>1</v>
      </c>
      <c r="E16" s="18">
        <v>2</v>
      </c>
      <c r="F16" s="19">
        <v>0</v>
      </c>
      <c r="G16" s="20"/>
      <c r="H16" s="21">
        <f>H17+H20+H23</f>
        <v>30846.300000000003</v>
      </c>
    </row>
    <row r="17" spans="2:8">
      <c r="B17" s="2" t="s">
        <v>83</v>
      </c>
      <c r="C17" s="16">
        <v>1</v>
      </c>
      <c r="D17" s="17">
        <v>1</v>
      </c>
      <c r="E17" s="18">
        <v>2</v>
      </c>
      <c r="F17" s="19">
        <v>590</v>
      </c>
      <c r="G17" s="20"/>
      <c r="H17" s="21">
        <f>H18</f>
        <v>30569.200000000001</v>
      </c>
    </row>
    <row r="18" spans="2:8">
      <c r="B18" s="23" t="s">
        <v>65</v>
      </c>
      <c r="C18" s="16">
        <v>1</v>
      </c>
      <c r="D18" s="17">
        <v>1</v>
      </c>
      <c r="E18" s="18">
        <v>2</v>
      </c>
      <c r="F18" s="19">
        <v>590</v>
      </c>
      <c r="G18" s="20">
        <v>600</v>
      </c>
      <c r="H18" s="21">
        <f>H19</f>
        <v>30569.200000000001</v>
      </c>
    </row>
    <row r="19" spans="2:8">
      <c r="B19" s="23" t="s">
        <v>68</v>
      </c>
      <c r="C19" s="16">
        <v>1</v>
      </c>
      <c r="D19" s="17">
        <v>1</v>
      </c>
      <c r="E19" s="18">
        <v>2</v>
      </c>
      <c r="F19" s="19">
        <v>590</v>
      </c>
      <c r="G19" s="20">
        <v>620</v>
      </c>
      <c r="H19" s="21">
        <v>30569.200000000001</v>
      </c>
    </row>
    <row r="20" spans="2:8" ht="63">
      <c r="B20" s="2" t="s">
        <v>84</v>
      </c>
      <c r="C20" s="16">
        <v>1</v>
      </c>
      <c r="D20" s="17">
        <v>1</v>
      </c>
      <c r="E20" s="18">
        <v>2</v>
      </c>
      <c r="F20" s="19">
        <v>82440</v>
      </c>
      <c r="G20" s="20"/>
      <c r="H20" s="21">
        <f>H21</f>
        <v>263.2</v>
      </c>
    </row>
    <row r="21" spans="2:8">
      <c r="B21" s="23" t="s">
        <v>65</v>
      </c>
      <c r="C21" s="16">
        <v>1</v>
      </c>
      <c r="D21" s="17">
        <v>1</v>
      </c>
      <c r="E21" s="18">
        <v>2</v>
      </c>
      <c r="F21" s="19">
        <v>82440</v>
      </c>
      <c r="G21" s="20">
        <v>600</v>
      </c>
      <c r="H21" s="21">
        <f>H22</f>
        <v>263.2</v>
      </c>
    </row>
    <row r="22" spans="2:8">
      <c r="B22" s="23" t="s">
        <v>66</v>
      </c>
      <c r="C22" s="16">
        <v>1</v>
      </c>
      <c r="D22" s="17">
        <v>1</v>
      </c>
      <c r="E22" s="18">
        <v>2</v>
      </c>
      <c r="F22" s="19">
        <v>82440</v>
      </c>
      <c r="G22" s="20">
        <v>610</v>
      </c>
      <c r="H22" s="21">
        <v>263.2</v>
      </c>
    </row>
    <row r="23" spans="2:8" ht="63">
      <c r="B23" s="2" t="s">
        <v>85</v>
      </c>
      <c r="C23" s="16">
        <v>1</v>
      </c>
      <c r="D23" s="17">
        <v>1</v>
      </c>
      <c r="E23" s="18">
        <v>2</v>
      </c>
      <c r="F23" s="19" t="s">
        <v>86</v>
      </c>
      <c r="G23" s="20"/>
      <c r="H23" s="21">
        <f>H24</f>
        <v>13.9</v>
      </c>
    </row>
    <row r="24" spans="2:8">
      <c r="B24" s="23" t="s">
        <v>65</v>
      </c>
      <c r="C24" s="16">
        <v>1</v>
      </c>
      <c r="D24" s="17">
        <v>1</v>
      </c>
      <c r="E24" s="18">
        <v>2</v>
      </c>
      <c r="F24" s="19">
        <v>82440</v>
      </c>
      <c r="G24" s="20">
        <v>600</v>
      </c>
      <c r="H24" s="21">
        <f>H25</f>
        <v>13.9</v>
      </c>
    </row>
    <row r="25" spans="2:8">
      <c r="B25" s="23" t="s">
        <v>66</v>
      </c>
      <c r="C25" s="16">
        <v>1</v>
      </c>
      <c r="D25" s="17">
        <v>1</v>
      </c>
      <c r="E25" s="18">
        <v>2</v>
      </c>
      <c r="F25" s="19">
        <v>82440</v>
      </c>
      <c r="G25" s="20">
        <v>610</v>
      </c>
      <c r="H25" s="21">
        <v>13.9</v>
      </c>
    </row>
    <row r="26" spans="2:8" ht="31.5">
      <c r="B26" s="2" t="s">
        <v>87</v>
      </c>
      <c r="C26" s="16">
        <v>1</v>
      </c>
      <c r="D26" s="17">
        <v>1</v>
      </c>
      <c r="E26" s="18">
        <v>3</v>
      </c>
      <c r="F26" s="19">
        <v>0</v>
      </c>
      <c r="G26" s="20"/>
      <c r="H26" s="21">
        <f>H27+H31+H34+H37</f>
        <v>1086180.1000000001</v>
      </c>
    </row>
    <row r="27" spans="2:8">
      <c r="B27" s="2" t="s">
        <v>83</v>
      </c>
      <c r="C27" s="16">
        <v>1</v>
      </c>
      <c r="D27" s="17">
        <v>1</v>
      </c>
      <c r="E27" s="18">
        <v>3</v>
      </c>
      <c r="F27" s="19">
        <v>590</v>
      </c>
      <c r="G27" s="20"/>
      <c r="H27" s="21">
        <f>H28</f>
        <v>153772</v>
      </c>
    </row>
    <row r="28" spans="2:8">
      <c r="B28" s="23" t="s">
        <v>65</v>
      </c>
      <c r="C28" s="16">
        <v>1</v>
      </c>
      <c r="D28" s="17">
        <v>1</v>
      </c>
      <c r="E28" s="18">
        <v>3</v>
      </c>
      <c r="F28" s="19">
        <v>590</v>
      </c>
      <c r="G28" s="20">
        <v>600</v>
      </c>
      <c r="H28" s="21">
        <f>H29+H30</f>
        <v>153772</v>
      </c>
    </row>
    <row r="29" spans="2:8">
      <c r="B29" s="23" t="s">
        <v>66</v>
      </c>
      <c r="C29" s="16">
        <v>1</v>
      </c>
      <c r="D29" s="17">
        <v>1</v>
      </c>
      <c r="E29" s="18">
        <v>3</v>
      </c>
      <c r="F29" s="19">
        <v>590</v>
      </c>
      <c r="G29" s="20">
        <v>610</v>
      </c>
      <c r="H29" s="21">
        <v>63274</v>
      </c>
    </row>
    <row r="30" spans="2:8">
      <c r="B30" s="23" t="s">
        <v>68</v>
      </c>
      <c r="C30" s="16">
        <v>1</v>
      </c>
      <c r="D30" s="17">
        <v>1</v>
      </c>
      <c r="E30" s="18">
        <v>3</v>
      </c>
      <c r="F30" s="19">
        <v>590</v>
      </c>
      <c r="G30" s="20">
        <v>620</v>
      </c>
      <c r="H30" s="21">
        <v>90498</v>
      </c>
    </row>
    <row r="31" spans="2:8">
      <c r="B31" s="2" t="s">
        <v>88</v>
      </c>
      <c r="C31" s="16">
        <v>1</v>
      </c>
      <c r="D31" s="17">
        <v>1</v>
      </c>
      <c r="E31" s="18">
        <v>3</v>
      </c>
      <c r="F31" s="19">
        <v>84010</v>
      </c>
      <c r="G31" s="20"/>
      <c r="H31" s="21">
        <f>H32</f>
        <v>537105.6</v>
      </c>
    </row>
    <row r="32" spans="2:8">
      <c r="B32" s="23" t="s">
        <v>65</v>
      </c>
      <c r="C32" s="16">
        <v>1</v>
      </c>
      <c r="D32" s="17">
        <v>1</v>
      </c>
      <c r="E32" s="18">
        <v>3</v>
      </c>
      <c r="F32" s="19">
        <v>84010</v>
      </c>
      <c r="G32" s="20">
        <v>600</v>
      </c>
      <c r="H32" s="21">
        <f>H33</f>
        <v>537105.6</v>
      </c>
    </row>
    <row r="33" spans="2:8">
      <c r="B33" s="23" t="s">
        <v>66</v>
      </c>
      <c r="C33" s="16">
        <v>1</v>
      </c>
      <c r="D33" s="17">
        <v>1</v>
      </c>
      <c r="E33" s="18">
        <v>3</v>
      </c>
      <c r="F33" s="19">
        <v>84010</v>
      </c>
      <c r="G33" s="20">
        <v>610</v>
      </c>
      <c r="H33" s="21">
        <v>537105.6</v>
      </c>
    </row>
    <row r="34" spans="2:8" ht="31.5">
      <c r="B34" s="2" t="s">
        <v>89</v>
      </c>
      <c r="C34" s="16">
        <v>1</v>
      </c>
      <c r="D34" s="17">
        <v>1</v>
      </c>
      <c r="E34" s="18">
        <v>3</v>
      </c>
      <c r="F34" s="19">
        <v>84020</v>
      </c>
      <c r="G34" s="20"/>
      <c r="H34" s="21">
        <f>H35</f>
        <v>394800</v>
      </c>
    </row>
    <row r="35" spans="2:8">
      <c r="B35" s="23" t="s">
        <v>65</v>
      </c>
      <c r="C35" s="16">
        <v>1</v>
      </c>
      <c r="D35" s="17">
        <v>1</v>
      </c>
      <c r="E35" s="18">
        <v>3</v>
      </c>
      <c r="F35" s="19">
        <v>84020</v>
      </c>
      <c r="G35" s="20">
        <v>600</v>
      </c>
      <c r="H35" s="21">
        <f>H36</f>
        <v>394800</v>
      </c>
    </row>
    <row r="36" spans="2:8">
      <c r="B36" s="23" t="s">
        <v>68</v>
      </c>
      <c r="C36" s="16">
        <v>1</v>
      </c>
      <c r="D36" s="17">
        <v>1</v>
      </c>
      <c r="E36" s="18">
        <v>3</v>
      </c>
      <c r="F36" s="19">
        <v>84020</v>
      </c>
      <c r="G36" s="20">
        <v>620</v>
      </c>
      <c r="H36" s="21">
        <v>394800</v>
      </c>
    </row>
    <row r="37" spans="2:8" ht="31.5">
      <c r="B37" s="2" t="s">
        <v>90</v>
      </c>
      <c r="C37" s="16">
        <v>1</v>
      </c>
      <c r="D37" s="17">
        <v>1</v>
      </c>
      <c r="E37" s="18">
        <v>3</v>
      </c>
      <c r="F37" s="19">
        <v>84040</v>
      </c>
      <c r="G37" s="20"/>
      <c r="H37" s="21">
        <f>H38</f>
        <v>502.5</v>
      </c>
    </row>
    <row r="38" spans="2:8">
      <c r="B38" s="23" t="s">
        <v>65</v>
      </c>
      <c r="C38" s="16">
        <v>1</v>
      </c>
      <c r="D38" s="17">
        <v>1</v>
      </c>
      <c r="E38" s="18">
        <v>3</v>
      </c>
      <c r="F38" s="19">
        <v>84040</v>
      </c>
      <c r="G38" s="20">
        <v>600</v>
      </c>
      <c r="H38" s="21">
        <f>H39</f>
        <v>502.5</v>
      </c>
    </row>
    <row r="39" spans="2:8">
      <c r="B39" s="23" t="s">
        <v>66</v>
      </c>
      <c r="C39" s="16">
        <v>1</v>
      </c>
      <c r="D39" s="17">
        <v>1</v>
      </c>
      <c r="E39" s="18">
        <v>3</v>
      </c>
      <c r="F39" s="19">
        <v>84040</v>
      </c>
      <c r="G39" s="20">
        <v>610</v>
      </c>
      <c r="H39" s="21">
        <v>502.5</v>
      </c>
    </row>
    <row r="40" spans="2:8">
      <c r="B40" s="2" t="s">
        <v>91</v>
      </c>
      <c r="C40" s="16">
        <v>1</v>
      </c>
      <c r="D40" s="17">
        <v>2</v>
      </c>
      <c r="E40" s="18">
        <v>0</v>
      </c>
      <c r="F40" s="19">
        <v>0</v>
      </c>
      <c r="G40" s="20"/>
      <c r="H40" s="21">
        <f>H41</f>
        <v>783.5</v>
      </c>
    </row>
    <row r="41" spans="2:8" ht="31.5">
      <c r="B41" s="2" t="s">
        <v>92</v>
      </c>
      <c r="C41" s="16">
        <v>1</v>
      </c>
      <c r="D41" s="17">
        <v>2</v>
      </c>
      <c r="E41" s="18">
        <v>1</v>
      </c>
      <c r="F41" s="19">
        <v>0</v>
      </c>
      <c r="G41" s="20"/>
      <c r="H41" s="21">
        <f>H42</f>
        <v>783.5</v>
      </c>
    </row>
    <row r="42" spans="2:8">
      <c r="B42" s="2" t="s">
        <v>81</v>
      </c>
      <c r="C42" s="16">
        <v>1</v>
      </c>
      <c r="D42" s="17">
        <v>2</v>
      </c>
      <c r="E42" s="18">
        <v>1</v>
      </c>
      <c r="F42" s="19">
        <v>99990</v>
      </c>
      <c r="G42" s="20"/>
      <c r="H42" s="21">
        <f>H43</f>
        <v>783.5</v>
      </c>
    </row>
    <row r="43" spans="2:8">
      <c r="B43" s="23" t="s">
        <v>65</v>
      </c>
      <c r="C43" s="16">
        <v>1</v>
      </c>
      <c r="D43" s="17">
        <v>2</v>
      </c>
      <c r="E43" s="18">
        <v>1</v>
      </c>
      <c r="F43" s="19">
        <v>99990</v>
      </c>
      <c r="G43" s="20">
        <v>600</v>
      </c>
      <c r="H43" s="21">
        <f>H44</f>
        <v>783.5</v>
      </c>
    </row>
    <row r="44" spans="2:8">
      <c r="B44" s="23" t="s">
        <v>68</v>
      </c>
      <c r="C44" s="16">
        <v>1</v>
      </c>
      <c r="D44" s="17">
        <v>2</v>
      </c>
      <c r="E44" s="18">
        <v>1</v>
      </c>
      <c r="F44" s="19">
        <v>99990</v>
      </c>
      <c r="G44" s="20">
        <v>620</v>
      </c>
      <c r="H44" s="21">
        <v>783.5</v>
      </c>
    </row>
    <row r="45" spans="2:8">
      <c r="B45" s="2" t="s">
        <v>93</v>
      </c>
      <c r="C45" s="16">
        <v>1</v>
      </c>
      <c r="D45" s="17">
        <v>3</v>
      </c>
      <c r="E45" s="18">
        <v>0</v>
      </c>
      <c r="F45" s="19">
        <v>0</v>
      </c>
      <c r="G45" s="20"/>
      <c r="H45" s="21">
        <f>H46+H50+H55+H59</f>
        <v>72192.100000000006</v>
      </c>
    </row>
    <row r="46" spans="2:8">
      <c r="B46" s="2" t="s">
        <v>94</v>
      </c>
      <c r="C46" s="16">
        <v>1</v>
      </c>
      <c r="D46" s="17">
        <v>3</v>
      </c>
      <c r="E46" s="18">
        <v>1</v>
      </c>
      <c r="F46" s="19">
        <v>0</v>
      </c>
      <c r="G46" s="20"/>
      <c r="H46" s="21">
        <f>H47</f>
        <v>1300</v>
      </c>
    </row>
    <row r="47" spans="2:8">
      <c r="B47" s="2" t="s">
        <v>81</v>
      </c>
      <c r="C47" s="16">
        <v>1</v>
      </c>
      <c r="D47" s="17">
        <v>3</v>
      </c>
      <c r="E47" s="18">
        <v>1</v>
      </c>
      <c r="F47" s="19">
        <v>99990</v>
      </c>
      <c r="G47" s="20"/>
      <c r="H47" s="21">
        <f>H48</f>
        <v>1300</v>
      </c>
    </row>
    <row r="48" spans="2:8">
      <c r="B48" s="23" t="s">
        <v>65</v>
      </c>
      <c r="C48" s="16">
        <v>1</v>
      </c>
      <c r="D48" s="17">
        <v>3</v>
      </c>
      <c r="E48" s="18">
        <v>1</v>
      </c>
      <c r="F48" s="19">
        <v>99990</v>
      </c>
      <c r="G48" s="20">
        <v>600</v>
      </c>
      <c r="H48" s="21">
        <f>H49</f>
        <v>1300</v>
      </c>
    </row>
    <row r="49" spans="2:8">
      <c r="B49" s="23" t="s">
        <v>66</v>
      </c>
      <c r="C49" s="16">
        <v>1</v>
      </c>
      <c r="D49" s="17">
        <v>3</v>
      </c>
      <c r="E49" s="18">
        <v>1</v>
      </c>
      <c r="F49" s="19">
        <v>99990</v>
      </c>
      <c r="G49" s="20">
        <v>610</v>
      </c>
      <c r="H49" s="21">
        <v>1300</v>
      </c>
    </row>
    <row r="50" spans="2:8">
      <c r="B50" s="2" t="s">
        <v>95</v>
      </c>
      <c r="C50" s="16">
        <v>1</v>
      </c>
      <c r="D50" s="17">
        <v>3</v>
      </c>
      <c r="E50" s="18">
        <v>2</v>
      </c>
      <c r="F50" s="19">
        <v>0</v>
      </c>
      <c r="G50" s="20"/>
      <c r="H50" s="21">
        <f>H51</f>
        <v>540</v>
      </c>
    </row>
    <row r="51" spans="2:8">
      <c r="B51" s="2" t="s">
        <v>81</v>
      </c>
      <c r="C51" s="16">
        <v>1</v>
      </c>
      <c r="D51" s="17">
        <v>3</v>
      </c>
      <c r="E51" s="18">
        <v>2</v>
      </c>
      <c r="F51" s="19">
        <v>99990</v>
      </c>
      <c r="G51" s="20"/>
      <c r="H51" s="21">
        <f>H52</f>
        <v>540</v>
      </c>
    </row>
    <row r="52" spans="2:8">
      <c r="B52" s="23" t="s">
        <v>65</v>
      </c>
      <c r="C52" s="16">
        <v>1</v>
      </c>
      <c r="D52" s="17">
        <v>3</v>
      </c>
      <c r="E52" s="18">
        <v>2</v>
      </c>
      <c r="F52" s="19">
        <v>99990</v>
      </c>
      <c r="G52" s="20">
        <v>600</v>
      </c>
      <c r="H52" s="21">
        <f>H53+H54</f>
        <v>540</v>
      </c>
    </row>
    <row r="53" spans="2:8">
      <c r="B53" s="23" t="s">
        <v>66</v>
      </c>
      <c r="C53" s="16">
        <v>1</v>
      </c>
      <c r="D53" s="17">
        <v>3</v>
      </c>
      <c r="E53" s="18">
        <v>2</v>
      </c>
      <c r="F53" s="19">
        <v>99990</v>
      </c>
      <c r="G53" s="20">
        <v>610</v>
      </c>
      <c r="H53" s="21">
        <v>500</v>
      </c>
    </row>
    <row r="54" spans="2:8">
      <c r="B54" s="23" t="s">
        <v>68</v>
      </c>
      <c r="C54" s="16">
        <v>1</v>
      </c>
      <c r="D54" s="17">
        <v>3</v>
      </c>
      <c r="E54" s="18">
        <v>2</v>
      </c>
      <c r="F54" s="19">
        <v>99990</v>
      </c>
      <c r="G54" s="20">
        <v>620</v>
      </c>
      <c r="H54" s="21">
        <v>40</v>
      </c>
    </row>
    <row r="55" spans="2:8">
      <c r="B55" s="2" t="s">
        <v>96</v>
      </c>
      <c r="C55" s="16">
        <v>1</v>
      </c>
      <c r="D55" s="17">
        <v>3</v>
      </c>
      <c r="E55" s="18">
        <v>3</v>
      </c>
      <c r="F55" s="19">
        <v>0</v>
      </c>
      <c r="G55" s="20"/>
      <c r="H55" s="21">
        <f>H56</f>
        <v>24890.9</v>
      </c>
    </row>
    <row r="56" spans="2:8">
      <c r="B56" s="2" t="s">
        <v>83</v>
      </c>
      <c r="C56" s="16">
        <v>1</v>
      </c>
      <c r="D56" s="17">
        <v>3</v>
      </c>
      <c r="E56" s="18">
        <v>3</v>
      </c>
      <c r="F56" s="19">
        <v>590</v>
      </c>
      <c r="G56" s="20"/>
      <c r="H56" s="21">
        <f>H57</f>
        <v>24890.9</v>
      </c>
    </row>
    <row r="57" spans="2:8">
      <c r="B57" s="23" t="s">
        <v>65</v>
      </c>
      <c r="C57" s="16">
        <v>1</v>
      </c>
      <c r="D57" s="17">
        <v>3</v>
      </c>
      <c r="E57" s="18">
        <v>3</v>
      </c>
      <c r="F57" s="19">
        <v>590</v>
      </c>
      <c r="G57" s="20">
        <v>600</v>
      </c>
      <c r="H57" s="21">
        <f>H58</f>
        <v>24890.9</v>
      </c>
    </row>
    <row r="58" spans="2:8">
      <c r="B58" s="23" t="s">
        <v>66</v>
      </c>
      <c r="C58" s="16">
        <v>1</v>
      </c>
      <c r="D58" s="17">
        <v>3</v>
      </c>
      <c r="E58" s="18">
        <v>3</v>
      </c>
      <c r="F58" s="19">
        <v>590</v>
      </c>
      <c r="G58" s="20">
        <v>610</v>
      </c>
      <c r="H58" s="21">
        <v>24890.9</v>
      </c>
    </row>
    <row r="59" spans="2:8" ht="31.5">
      <c r="B59" s="2" t="s">
        <v>97</v>
      </c>
      <c r="C59" s="16">
        <v>1</v>
      </c>
      <c r="D59" s="17">
        <v>3</v>
      </c>
      <c r="E59" s="18">
        <v>4</v>
      </c>
      <c r="F59" s="19">
        <v>0</v>
      </c>
      <c r="G59" s="20"/>
      <c r="H59" s="21">
        <f>H60</f>
        <v>45461.2</v>
      </c>
    </row>
    <row r="60" spans="2:8">
      <c r="B60" s="2" t="s">
        <v>83</v>
      </c>
      <c r="C60" s="16">
        <v>1</v>
      </c>
      <c r="D60" s="17">
        <v>3</v>
      </c>
      <c r="E60" s="18">
        <v>4</v>
      </c>
      <c r="F60" s="19">
        <v>590</v>
      </c>
      <c r="G60" s="20"/>
      <c r="H60" s="21">
        <f>H61</f>
        <v>45461.2</v>
      </c>
    </row>
    <row r="61" spans="2:8">
      <c r="B61" s="23" t="s">
        <v>65</v>
      </c>
      <c r="C61" s="16">
        <v>1</v>
      </c>
      <c r="D61" s="17">
        <v>3</v>
      </c>
      <c r="E61" s="18">
        <v>4</v>
      </c>
      <c r="F61" s="19">
        <v>590</v>
      </c>
      <c r="G61" s="20">
        <v>600</v>
      </c>
      <c r="H61" s="21">
        <f>H62</f>
        <v>45461.2</v>
      </c>
    </row>
    <row r="62" spans="2:8">
      <c r="B62" s="23" t="s">
        <v>68</v>
      </c>
      <c r="C62" s="16">
        <v>1</v>
      </c>
      <c r="D62" s="17">
        <v>3</v>
      </c>
      <c r="E62" s="18">
        <v>4</v>
      </c>
      <c r="F62" s="19">
        <v>590</v>
      </c>
      <c r="G62" s="20">
        <v>620</v>
      </c>
      <c r="H62" s="21">
        <v>45461.2</v>
      </c>
    </row>
    <row r="63" spans="2:8">
      <c r="B63" s="2" t="s">
        <v>98</v>
      </c>
      <c r="C63" s="16">
        <v>1</v>
      </c>
      <c r="D63" s="17">
        <v>4</v>
      </c>
      <c r="E63" s="18">
        <v>0</v>
      </c>
      <c r="F63" s="19">
        <v>0</v>
      </c>
      <c r="G63" s="20"/>
      <c r="H63" s="21">
        <f>H64+H78+H88</f>
        <v>174392.69999999998</v>
      </c>
    </row>
    <row r="64" spans="2:8" ht="31.5">
      <c r="B64" s="2" t="s">
        <v>99</v>
      </c>
      <c r="C64" s="16">
        <v>1</v>
      </c>
      <c r="D64" s="17">
        <v>4</v>
      </c>
      <c r="E64" s="18">
        <v>1</v>
      </c>
      <c r="F64" s="19">
        <v>0</v>
      </c>
      <c r="G64" s="20"/>
      <c r="H64" s="21">
        <f>H65+H68+H71</f>
        <v>93632</v>
      </c>
    </row>
    <row r="65" spans="2:8">
      <c r="B65" s="2" t="s">
        <v>100</v>
      </c>
      <c r="C65" s="16">
        <v>1</v>
      </c>
      <c r="D65" s="17">
        <v>4</v>
      </c>
      <c r="E65" s="18">
        <v>1</v>
      </c>
      <c r="F65" s="19">
        <v>82460</v>
      </c>
      <c r="G65" s="20"/>
      <c r="H65" s="21">
        <f>H66</f>
        <v>29201.9</v>
      </c>
    </row>
    <row r="66" spans="2:8">
      <c r="B66" s="23" t="s">
        <v>65</v>
      </c>
      <c r="C66" s="16">
        <v>1</v>
      </c>
      <c r="D66" s="17">
        <v>4</v>
      </c>
      <c r="E66" s="18">
        <v>1</v>
      </c>
      <c r="F66" s="19">
        <v>82460</v>
      </c>
      <c r="G66" s="20">
        <v>600</v>
      </c>
      <c r="H66" s="21">
        <f>H67</f>
        <v>29201.9</v>
      </c>
    </row>
    <row r="67" spans="2:8">
      <c r="B67" s="23" t="s">
        <v>66</v>
      </c>
      <c r="C67" s="16">
        <v>1</v>
      </c>
      <c r="D67" s="17">
        <v>4</v>
      </c>
      <c r="E67" s="18">
        <v>1</v>
      </c>
      <c r="F67" s="19">
        <v>82460</v>
      </c>
      <c r="G67" s="20">
        <v>610</v>
      </c>
      <c r="H67" s="21">
        <v>29201.9</v>
      </c>
    </row>
    <row r="68" spans="2:8" ht="47.25">
      <c r="B68" s="2" t="s">
        <v>101</v>
      </c>
      <c r="C68" s="16">
        <v>1</v>
      </c>
      <c r="D68" s="17">
        <v>4</v>
      </c>
      <c r="E68" s="18">
        <v>1</v>
      </c>
      <c r="F68" s="19">
        <v>84030</v>
      </c>
      <c r="G68" s="20"/>
      <c r="H68" s="21">
        <f>H69</f>
        <v>34288.1</v>
      </c>
    </row>
    <row r="69" spans="2:8">
      <c r="B69" s="23" t="s">
        <v>65</v>
      </c>
      <c r="C69" s="16">
        <v>1</v>
      </c>
      <c r="D69" s="17">
        <v>4</v>
      </c>
      <c r="E69" s="18">
        <v>1</v>
      </c>
      <c r="F69" s="19">
        <v>84030</v>
      </c>
      <c r="G69" s="20">
        <v>600</v>
      </c>
      <c r="H69" s="21">
        <f>H70</f>
        <v>34288.1</v>
      </c>
    </row>
    <row r="70" spans="2:8">
      <c r="B70" s="23" t="s">
        <v>66</v>
      </c>
      <c r="C70" s="16">
        <v>1</v>
      </c>
      <c r="D70" s="17">
        <v>4</v>
      </c>
      <c r="E70" s="18">
        <v>1</v>
      </c>
      <c r="F70" s="19">
        <v>84030</v>
      </c>
      <c r="G70" s="20">
        <v>610</v>
      </c>
      <c r="H70" s="21">
        <v>34288.1</v>
      </c>
    </row>
    <row r="71" spans="2:8" ht="31.5">
      <c r="B71" s="2" t="s">
        <v>102</v>
      </c>
      <c r="C71" s="16">
        <v>1</v>
      </c>
      <c r="D71" s="17">
        <v>4</v>
      </c>
      <c r="E71" s="18">
        <v>1</v>
      </c>
      <c r="F71" s="19">
        <v>84050</v>
      </c>
      <c r="G71" s="20"/>
      <c r="H71" s="21">
        <f>H72+H74+H76</f>
        <v>30142</v>
      </c>
    </row>
    <row r="72" spans="2:8" ht="31.5">
      <c r="B72" s="23" t="s">
        <v>55</v>
      </c>
      <c r="C72" s="16">
        <v>1</v>
      </c>
      <c r="D72" s="17">
        <v>4</v>
      </c>
      <c r="E72" s="18">
        <v>1</v>
      </c>
      <c r="F72" s="19">
        <v>84050</v>
      </c>
      <c r="G72" s="20">
        <v>100</v>
      </c>
      <c r="H72" s="21">
        <f>H73</f>
        <v>823</v>
      </c>
    </row>
    <row r="73" spans="2:8">
      <c r="B73" s="23" t="s">
        <v>60</v>
      </c>
      <c r="C73" s="16">
        <v>1</v>
      </c>
      <c r="D73" s="17">
        <v>4</v>
      </c>
      <c r="E73" s="18">
        <v>1</v>
      </c>
      <c r="F73" s="19">
        <v>84050</v>
      </c>
      <c r="G73" s="20">
        <v>110</v>
      </c>
      <c r="H73" s="21">
        <v>823</v>
      </c>
    </row>
    <row r="74" spans="2:8">
      <c r="B74" s="23" t="s">
        <v>103</v>
      </c>
      <c r="C74" s="16">
        <v>1</v>
      </c>
      <c r="D74" s="17">
        <v>4</v>
      </c>
      <c r="E74" s="18">
        <v>1</v>
      </c>
      <c r="F74" s="19">
        <v>84050</v>
      </c>
      <c r="G74" s="20">
        <v>200</v>
      </c>
      <c r="H74" s="21">
        <f>H75</f>
        <v>270</v>
      </c>
    </row>
    <row r="75" spans="2:8">
      <c r="B75" s="23" t="s">
        <v>57</v>
      </c>
      <c r="C75" s="16">
        <v>1</v>
      </c>
      <c r="D75" s="17">
        <v>4</v>
      </c>
      <c r="E75" s="18">
        <v>1</v>
      </c>
      <c r="F75" s="19">
        <v>84050</v>
      </c>
      <c r="G75" s="20">
        <v>240</v>
      </c>
      <c r="H75" s="21">
        <v>270</v>
      </c>
    </row>
    <row r="76" spans="2:8" ht="31.5">
      <c r="B76" s="23" t="s">
        <v>55</v>
      </c>
      <c r="C76" s="16">
        <v>1</v>
      </c>
      <c r="D76" s="17">
        <v>4</v>
      </c>
      <c r="E76" s="18">
        <v>1</v>
      </c>
      <c r="F76" s="19">
        <v>84050</v>
      </c>
      <c r="G76" s="20">
        <v>600</v>
      </c>
      <c r="H76" s="21">
        <f>H77</f>
        <v>29049</v>
      </c>
    </row>
    <row r="77" spans="2:8">
      <c r="B77" s="23" t="s">
        <v>60</v>
      </c>
      <c r="C77" s="16">
        <v>1</v>
      </c>
      <c r="D77" s="17">
        <v>4</v>
      </c>
      <c r="E77" s="18">
        <v>1</v>
      </c>
      <c r="F77" s="19">
        <v>84050</v>
      </c>
      <c r="G77" s="20">
        <v>620</v>
      </c>
      <c r="H77" s="21">
        <f>28485+564</f>
        <v>29049</v>
      </c>
    </row>
    <row r="78" spans="2:8" ht="31.5">
      <c r="B78" s="2" t="s">
        <v>104</v>
      </c>
      <c r="C78" s="16">
        <v>1</v>
      </c>
      <c r="D78" s="17">
        <v>4</v>
      </c>
      <c r="E78" s="18">
        <v>2</v>
      </c>
      <c r="F78" s="19">
        <v>0</v>
      </c>
      <c r="G78" s="20"/>
      <c r="H78" s="21">
        <f>H79+H82+H85</f>
        <v>30642.899999999998</v>
      </c>
    </row>
    <row r="79" spans="2:8" ht="31.5">
      <c r="B79" s="2" t="s">
        <v>105</v>
      </c>
      <c r="C79" s="16">
        <v>1</v>
      </c>
      <c r="D79" s="17">
        <v>4</v>
      </c>
      <c r="E79" s="18">
        <v>2</v>
      </c>
      <c r="F79" s="19">
        <v>82430</v>
      </c>
      <c r="G79" s="20"/>
      <c r="H79" s="21">
        <f>H80</f>
        <v>14382.1</v>
      </c>
    </row>
    <row r="80" spans="2:8">
      <c r="B80" s="23" t="s">
        <v>103</v>
      </c>
      <c r="C80" s="16">
        <v>1</v>
      </c>
      <c r="D80" s="17">
        <v>4</v>
      </c>
      <c r="E80" s="18">
        <v>2</v>
      </c>
      <c r="F80" s="19">
        <v>82430</v>
      </c>
      <c r="G80" s="20">
        <v>200</v>
      </c>
      <c r="H80" s="21">
        <f>H81</f>
        <v>14382.1</v>
      </c>
    </row>
    <row r="81" spans="2:8">
      <c r="B81" s="23" t="s">
        <v>57</v>
      </c>
      <c r="C81" s="16">
        <v>1</v>
      </c>
      <c r="D81" s="17">
        <v>4</v>
      </c>
      <c r="E81" s="18">
        <v>2</v>
      </c>
      <c r="F81" s="19">
        <v>82430</v>
      </c>
      <c r="G81" s="20">
        <v>240</v>
      </c>
      <c r="H81" s="21">
        <v>14382.1</v>
      </c>
    </row>
    <row r="82" spans="2:8">
      <c r="B82" s="2" t="s">
        <v>81</v>
      </c>
      <c r="C82" s="16">
        <v>1</v>
      </c>
      <c r="D82" s="17">
        <v>4</v>
      </c>
      <c r="E82" s="18">
        <v>2</v>
      </c>
      <c r="F82" s="19">
        <v>99990</v>
      </c>
      <c r="G82" s="20"/>
      <c r="H82" s="21">
        <f>H83</f>
        <v>16115.5</v>
      </c>
    </row>
    <row r="83" spans="2:8">
      <c r="B83" s="23" t="s">
        <v>103</v>
      </c>
      <c r="C83" s="16">
        <v>1</v>
      </c>
      <c r="D83" s="17">
        <v>4</v>
      </c>
      <c r="E83" s="18">
        <v>2</v>
      </c>
      <c r="F83" s="19">
        <v>99990</v>
      </c>
      <c r="G83" s="20">
        <v>200</v>
      </c>
      <c r="H83" s="21">
        <f>H84</f>
        <v>16115.5</v>
      </c>
    </row>
    <row r="84" spans="2:8">
      <c r="B84" s="23" t="s">
        <v>57</v>
      </c>
      <c r="C84" s="16">
        <v>1</v>
      </c>
      <c r="D84" s="17">
        <v>4</v>
      </c>
      <c r="E84" s="18">
        <v>2</v>
      </c>
      <c r="F84" s="19">
        <v>99990</v>
      </c>
      <c r="G84" s="20">
        <v>240</v>
      </c>
      <c r="H84" s="21">
        <v>16115.5</v>
      </c>
    </row>
    <row r="85" spans="2:8" ht="31.5">
      <c r="B85" s="2" t="s">
        <v>106</v>
      </c>
      <c r="C85" s="16">
        <v>1</v>
      </c>
      <c r="D85" s="17">
        <v>4</v>
      </c>
      <c r="E85" s="18">
        <v>2</v>
      </c>
      <c r="F85" s="19" t="s">
        <v>107</v>
      </c>
      <c r="G85" s="20"/>
      <c r="H85" s="21">
        <f>H86</f>
        <v>145.30000000000001</v>
      </c>
    </row>
    <row r="86" spans="2:8">
      <c r="B86" s="23" t="s">
        <v>103</v>
      </c>
      <c r="C86" s="16">
        <v>1</v>
      </c>
      <c r="D86" s="17">
        <v>4</v>
      </c>
      <c r="E86" s="18">
        <v>2</v>
      </c>
      <c r="F86" s="19" t="s">
        <v>107</v>
      </c>
      <c r="G86" s="20">
        <v>200</v>
      </c>
      <c r="H86" s="21">
        <f>H87</f>
        <v>145.30000000000001</v>
      </c>
    </row>
    <row r="87" spans="2:8">
      <c r="B87" s="23" t="s">
        <v>57</v>
      </c>
      <c r="C87" s="16">
        <v>1</v>
      </c>
      <c r="D87" s="17">
        <v>4</v>
      </c>
      <c r="E87" s="18">
        <v>2</v>
      </c>
      <c r="F87" s="19" t="s">
        <v>107</v>
      </c>
      <c r="G87" s="20">
        <v>240</v>
      </c>
      <c r="H87" s="21">
        <v>145.30000000000001</v>
      </c>
    </row>
    <row r="88" spans="2:8">
      <c r="B88" s="2" t="s">
        <v>108</v>
      </c>
      <c r="C88" s="16">
        <v>1</v>
      </c>
      <c r="D88" s="17">
        <v>4</v>
      </c>
      <c r="E88" s="18">
        <v>4</v>
      </c>
      <c r="F88" s="19">
        <v>0</v>
      </c>
      <c r="G88" s="20"/>
      <c r="H88" s="21">
        <f>H89</f>
        <v>50117.799999999996</v>
      </c>
    </row>
    <row r="89" spans="2:8">
      <c r="B89" s="2" t="s">
        <v>83</v>
      </c>
      <c r="C89" s="16">
        <v>1</v>
      </c>
      <c r="D89" s="17">
        <v>4</v>
      </c>
      <c r="E89" s="18">
        <v>4</v>
      </c>
      <c r="F89" s="19">
        <v>590</v>
      </c>
      <c r="G89" s="20"/>
      <c r="H89" s="21">
        <f>H90+H92+H94</f>
        <v>50117.799999999996</v>
      </c>
    </row>
    <row r="90" spans="2:8" ht="31.5">
      <c r="B90" s="23" t="s">
        <v>55</v>
      </c>
      <c r="C90" s="16">
        <v>1</v>
      </c>
      <c r="D90" s="17">
        <v>4</v>
      </c>
      <c r="E90" s="18">
        <v>4</v>
      </c>
      <c r="F90" s="19">
        <v>590</v>
      </c>
      <c r="G90" s="20">
        <v>100</v>
      </c>
      <c r="H90" s="21">
        <f>H91</f>
        <v>46463</v>
      </c>
    </row>
    <row r="91" spans="2:8">
      <c r="B91" s="23" t="s">
        <v>60</v>
      </c>
      <c r="C91" s="16">
        <v>1</v>
      </c>
      <c r="D91" s="17">
        <v>4</v>
      </c>
      <c r="E91" s="18">
        <v>4</v>
      </c>
      <c r="F91" s="19">
        <v>590</v>
      </c>
      <c r="G91" s="20">
        <v>110</v>
      </c>
      <c r="H91" s="21">
        <v>46463</v>
      </c>
    </row>
    <row r="92" spans="2:8">
      <c r="B92" s="23" t="s">
        <v>103</v>
      </c>
      <c r="C92" s="16">
        <v>1</v>
      </c>
      <c r="D92" s="17">
        <v>4</v>
      </c>
      <c r="E92" s="18">
        <v>4</v>
      </c>
      <c r="F92" s="19">
        <v>590</v>
      </c>
      <c r="G92" s="20">
        <v>200</v>
      </c>
      <c r="H92" s="21">
        <f>H93</f>
        <v>3632.1000000000004</v>
      </c>
    </row>
    <row r="93" spans="2:8">
      <c r="B93" s="23" t="s">
        <v>57</v>
      </c>
      <c r="C93" s="16">
        <v>1</v>
      </c>
      <c r="D93" s="17">
        <v>4</v>
      </c>
      <c r="E93" s="18">
        <v>4</v>
      </c>
      <c r="F93" s="19">
        <v>590</v>
      </c>
      <c r="G93" s="20">
        <v>240</v>
      </c>
      <c r="H93" s="21">
        <v>3632.1000000000004</v>
      </c>
    </row>
    <row r="94" spans="2:8">
      <c r="B94" s="23" t="s">
        <v>52</v>
      </c>
      <c r="C94" s="16">
        <v>1</v>
      </c>
      <c r="D94" s="17">
        <v>4</v>
      </c>
      <c r="E94" s="18">
        <v>4</v>
      </c>
      <c r="F94" s="19">
        <v>590</v>
      </c>
      <c r="G94" s="20">
        <v>800</v>
      </c>
      <c r="H94" s="21">
        <f>H95</f>
        <v>22.7</v>
      </c>
    </row>
    <row r="95" spans="2:8">
      <c r="B95" s="23" t="s">
        <v>53</v>
      </c>
      <c r="C95" s="16">
        <v>1</v>
      </c>
      <c r="D95" s="17">
        <v>4</v>
      </c>
      <c r="E95" s="18">
        <v>4</v>
      </c>
      <c r="F95" s="19">
        <v>590</v>
      </c>
      <c r="G95" s="20">
        <v>850</v>
      </c>
      <c r="H95" s="21">
        <v>22.7</v>
      </c>
    </row>
    <row r="96" spans="2:8" ht="31.5">
      <c r="B96" s="2" t="s">
        <v>109</v>
      </c>
      <c r="C96" s="16">
        <v>2</v>
      </c>
      <c r="D96" s="17">
        <v>0</v>
      </c>
      <c r="E96" s="18">
        <v>0</v>
      </c>
      <c r="F96" s="19">
        <v>0</v>
      </c>
      <c r="G96" s="20"/>
      <c r="H96" s="21">
        <f>H97+H127+H138</f>
        <v>73091.5</v>
      </c>
    </row>
    <row r="97" spans="2:8">
      <c r="B97" s="2" t="s">
        <v>110</v>
      </c>
      <c r="C97" s="16">
        <v>2</v>
      </c>
      <c r="D97" s="17">
        <v>1</v>
      </c>
      <c r="E97" s="18">
        <v>0</v>
      </c>
      <c r="F97" s="19">
        <v>0</v>
      </c>
      <c r="G97" s="20"/>
      <c r="H97" s="21">
        <f>H98+H111+H116</f>
        <v>50505.3</v>
      </c>
    </row>
    <row r="98" spans="2:8">
      <c r="B98" s="2" t="s">
        <v>111</v>
      </c>
      <c r="C98" s="16">
        <v>2</v>
      </c>
      <c r="D98" s="17">
        <v>1</v>
      </c>
      <c r="E98" s="18">
        <v>1</v>
      </c>
      <c r="F98" s="19">
        <v>0</v>
      </c>
      <c r="G98" s="20"/>
      <c r="H98" s="21">
        <f>H99+H102+H105+H108</f>
        <v>16503.5</v>
      </c>
    </row>
    <row r="99" spans="2:8">
      <c r="B99" s="2" t="s">
        <v>112</v>
      </c>
      <c r="C99" s="16">
        <v>2</v>
      </c>
      <c r="D99" s="17">
        <v>1</v>
      </c>
      <c r="E99" s="18">
        <v>1</v>
      </c>
      <c r="F99" s="19">
        <v>20010</v>
      </c>
      <c r="G99" s="20"/>
      <c r="H99" s="21">
        <f>H100</f>
        <v>1817.7</v>
      </c>
    </row>
    <row r="100" spans="2:8">
      <c r="B100" s="23" t="s">
        <v>65</v>
      </c>
      <c r="C100" s="16">
        <v>2</v>
      </c>
      <c r="D100" s="17">
        <v>1</v>
      </c>
      <c r="E100" s="18">
        <v>1</v>
      </c>
      <c r="F100" s="19">
        <v>20010</v>
      </c>
      <c r="G100" s="20">
        <v>600</v>
      </c>
      <c r="H100" s="21">
        <f>H101</f>
        <v>1817.7</v>
      </c>
    </row>
    <row r="101" spans="2:8">
      <c r="B101" s="23" t="s">
        <v>66</v>
      </c>
      <c r="C101" s="16">
        <v>2</v>
      </c>
      <c r="D101" s="17">
        <v>1</v>
      </c>
      <c r="E101" s="18">
        <v>1</v>
      </c>
      <c r="F101" s="19">
        <v>20010</v>
      </c>
      <c r="G101" s="20">
        <v>610</v>
      </c>
      <c r="H101" s="21">
        <v>1817.7</v>
      </c>
    </row>
    <row r="102" spans="2:8">
      <c r="B102" s="2" t="s">
        <v>113</v>
      </c>
      <c r="C102" s="16">
        <v>2</v>
      </c>
      <c r="D102" s="17">
        <v>1</v>
      </c>
      <c r="E102" s="18">
        <v>1</v>
      </c>
      <c r="F102" s="19">
        <v>82050</v>
      </c>
      <c r="G102" s="20"/>
      <c r="H102" s="21">
        <f>H103</f>
        <v>5236</v>
      </c>
    </row>
    <row r="103" spans="2:8">
      <c r="B103" s="23" t="s">
        <v>65</v>
      </c>
      <c r="C103" s="16">
        <v>2</v>
      </c>
      <c r="D103" s="17">
        <v>1</v>
      </c>
      <c r="E103" s="18">
        <v>1</v>
      </c>
      <c r="F103" s="19">
        <v>82050</v>
      </c>
      <c r="G103" s="20">
        <v>600</v>
      </c>
      <c r="H103" s="21">
        <f>H104</f>
        <v>5236</v>
      </c>
    </row>
    <row r="104" spans="2:8">
      <c r="B104" s="23" t="s">
        <v>66</v>
      </c>
      <c r="C104" s="16">
        <v>2</v>
      </c>
      <c r="D104" s="17">
        <v>1</v>
      </c>
      <c r="E104" s="18">
        <v>1</v>
      </c>
      <c r="F104" s="19">
        <v>82050</v>
      </c>
      <c r="G104" s="20">
        <v>610</v>
      </c>
      <c r="H104" s="21">
        <v>5236</v>
      </c>
    </row>
    <row r="105" spans="2:8">
      <c r="B105" s="2" t="s">
        <v>114</v>
      </c>
      <c r="C105" s="16">
        <v>2</v>
      </c>
      <c r="D105" s="17">
        <v>1</v>
      </c>
      <c r="E105" s="18">
        <v>1</v>
      </c>
      <c r="F105" s="19">
        <v>84080</v>
      </c>
      <c r="G105" s="20"/>
      <c r="H105" s="21">
        <f>H106</f>
        <v>7997.7</v>
      </c>
    </row>
    <row r="106" spans="2:8">
      <c r="B106" s="23" t="s">
        <v>65</v>
      </c>
      <c r="C106" s="16">
        <v>2</v>
      </c>
      <c r="D106" s="17">
        <v>1</v>
      </c>
      <c r="E106" s="18">
        <v>1</v>
      </c>
      <c r="F106" s="19">
        <v>84080</v>
      </c>
      <c r="G106" s="20">
        <v>600</v>
      </c>
      <c r="H106" s="21">
        <f>H107</f>
        <v>7997.7</v>
      </c>
    </row>
    <row r="107" spans="2:8">
      <c r="B107" s="23" t="s">
        <v>66</v>
      </c>
      <c r="C107" s="16">
        <v>2</v>
      </c>
      <c r="D107" s="17">
        <v>1</v>
      </c>
      <c r="E107" s="18">
        <v>1</v>
      </c>
      <c r="F107" s="19">
        <v>84080</v>
      </c>
      <c r="G107" s="20">
        <v>610</v>
      </c>
      <c r="H107" s="21">
        <v>7997.7</v>
      </c>
    </row>
    <row r="108" spans="2:8" ht="31.5">
      <c r="B108" s="2" t="s">
        <v>115</v>
      </c>
      <c r="C108" s="16">
        <v>2</v>
      </c>
      <c r="D108" s="17">
        <v>1</v>
      </c>
      <c r="E108" s="18">
        <v>1</v>
      </c>
      <c r="F108" s="19" t="s">
        <v>116</v>
      </c>
      <c r="G108" s="20"/>
      <c r="H108" s="21">
        <f>H109</f>
        <v>1452.1</v>
      </c>
    </row>
    <row r="109" spans="2:8">
      <c r="B109" s="23" t="s">
        <v>65</v>
      </c>
      <c r="C109" s="16">
        <v>2</v>
      </c>
      <c r="D109" s="17">
        <v>1</v>
      </c>
      <c r="E109" s="18">
        <v>1</v>
      </c>
      <c r="F109" s="19" t="s">
        <v>116</v>
      </c>
      <c r="G109" s="20">
        <v>600</v>
      </c>
      <c r="H109" s="21">
        <f>H110</f>
        <v>1452.1</v>
      </c>
    </row>
    <row r="110" spans="2:8">
      <c r="B110" s="23" t="s">
        <v>66</v>
      </c>
      <c r="C110" s="16">
        <v>2</v>
      </c>
      <c r="D110" s="17">
        <v>1</v>
      </c>
      <c r="E110" s="18">
        <v>1</v>
      </c>
      <c r="F110" s="19" t="s">
        <v>116</v>
      </c>
      <c r="G110" s="20">
        <v>610</v>
      </c>
      <c r="H110" s="21">
        <v>1452.1</v>
      </c>
    </row>
    <row r="111" spans="2:8" ht="47.25">
      <c r="B111" s="2" t="s">
        <v>117</v>
      </c>
      <c r="C111" s="16">
        <v>2</v>
      </c>
      <c r="D111" s="17">
        <v>1</v>
      </c>
      <c r="E111" s="18">
        <v>2</v>
      </c>
      <c r="F111" s="19">
        <v>0</v>
      </c>
      <c r="G111" s="20"/>
      <c r="H111" s="21">
        <f>H112</f>
        <v>14458.900000000001</v>
      </c>
    </row>
    <row r="112" spans="2:8" ht="31.5">
      <c r="B112" s="2" t="s">
        <v>118</v>
      </c>
      <c r="C112" s="16">
        <v>2</v>
      </c>
      <c r="D112" s="17">
        <v>1</v>
      </c>
      <c r="E112" s="18">
        <v>2</v>
      </c>
      <c r="F112" s="19">
        <v>84060</v>
      </c>
      <c r="G112" s="20"/>
      <c r="H112" s="21">
        <f>H113</f>
        <v>14458.900000000001</v>
      </c>
    </row>
    <row r="113" spans="2:8">
      <c r="B113" s="23" t="s">
        <v>50</v>
      </c>
      <c r="C113" s="16">
        <v>2</v>
      </c>
      <c r="D113" s="17">
        <v>1</v>
      </c>
      <c r="E113" s="18">
        <v>2</v>
      </c>
      <c r="F113" s="19">
        <v>84060</v>
      </c>
      <c r="G113" s="20">
        <v>300</v>
      </c>
      <c r="H113" s="21">
        <f>H114+H115</f>
        <v>14458.900000000001</v>
      </c>
    </row>
    <row r="114" spans="2:8">
      <c r="B114" s="23" t="s">
        <v>63</v>
      </c>
      <c r="C114" s="16">
        <v>2</v>
      </c>
      <c r="D114" s="17">
        <v>1</v>
      </c>
      <c r="E114" s="18">
        <v>2</v>
      </c>
      <c r="F114" s="19">
        <v>84060</v>
      </c>
      <c r="G114" s="20">
        <v>310</v>
      </c>
      <c r="H114" s="21">
        <v>13938.7</v>
      </c>
    </row>
    <row r="115" spans="2:8">
      <c r="B115" s="23" t="s">
        <v>51</v>
      </c>
      <c r="C115" s="16">
        <v>2</v>
      </c>
      <c r="D115" s="17">
        <v>1</v>
      </c>
      <c r="E115" s="18">
        <v>2</v>
      </c>
      <c r="F115" s="19">
        <v>84060</v>
      </c>
      <c r="G115" s="20">
        <v>320</v>
      </c>
      <c r="H115" s="21">
        <v>520.20000000000005</v>
      </c>
    </row>
    <row r="116" spans="2:8">
      <c r="B116" s="2" t="s">
        <v>119</v>
      </c>
      <c r="C116" s="16">
        <v>2</v>
      </c>
      <c r="D116" s="17">
        <v>1</v>
      </c>
      <c r="E116" s="18">
        <v>3</v>
      </c>
      <c r="F116" s="19">
        <v>0</v>
      </c>
      <c r="G116" s="20"/>
      <c r="H116" s="21">
        <f>H117+H122</f>
        <v>19542.900000000001</v>
      </c>
    </row>
    <row r="117" spans="2:8">
      <c r="B117" s="2" t="s">
        <v>120</v>
      </c>
      <c r="C117" s="16">
        <v>2</v>
      </c>
      <c r="D117" s="17">
        <v>1</v>
      </c>
      <c r="E117" s="18">
        <v>3</v>
      </c>
      <c r="F117" s="19">
        <v>84070</v>
      </c>
      <c r="G117" s="20"/>
      <c r="H117" s="21">
        <f>H118+H120</f>
        <v>11085</v>
      </c>
    </row>
    <row r="118" spans="2:8" ht="31.5">
      <c r="B118" s="23" t="s">
        <v>55</v>
      </c>
      <c r="C118" s="16">
        <v>2</v>
      </c>
      <c r="D118" s="17">
        <v>1</v>
      </c>
      <c r="E118" s="18">
        <v>3</v>
      </c>
      <c r="F118" s="19">
        <v>84070</v>
      </c>
      <c r="G118" s="20">
        <v>100</v>
      </c>
      <c r="H118" s="21">
        <f>H119</f>
        <v>8941</v>
      </c>
    </row>
    <row r="119" spans="2:8">
      <c r="B119" s="23" t="s">
        <v>56</v>
      </c>
      <c r="C119" s="16">
        <v>2</v>
      </c>
      <c r="D119" s="17">
        <v>1</v>
      </c>
      <c r="E119" s="18">
        <v>3</v>
      </c>
      <c r="F119" s="19">
        <v>84070</v>
      </c>
      <c r="G119" s="20">
        <v>120</v>
      </c>
      <c r="H119" s="21">
        <v>8941</v>
      </c>
    </row>
    <row r="120" spans="2:8">
      <c r="B120" s="23" t="s">
        <v>103</v>
      </c>
      <c r="C120" s="16">
        <v>2</v>
      </c>
      <c r="D120" s="17">
        <v>1</v>
      </c>
      <c r="E120" s="18">
        <v>3</v>
      </c>
      <c r="F120" s="19">
        <v>84070</v>
      </c>
      <c r="G120" s="20">
        <v>200</v>
      </c>
      <c r="H120" s="21">
        <f>H121</f>
        <v>2144</v>
      </c>
    </row>
    <row r="121" spans="2:8">
      <c r="B121" s="23" t="s">
        <v>57</v>
      </c>
      <c r="C121" s="16">
        <v>2</v>
      </c>
      <c r="D121" s="17">
        <v>1</v>
      </c>
      <c r="E121" s="18">
        <v>3</v>
      </c>
      <c r="F121" s="19">
        <v>84070</v>
      </c>
      <c r="G121" s="20">
        <v>240</v>
      </c>
      <c r="H121" s="21">
        <v>2144</v>
      </c>
    </row>
    <row r="122" spans="2:8" ht="31.5">
      <c r="B122" s="2" t="s">
        <v>121</v>
      </c>
      <c r="C122" s="16">
        <v>2</v>
      </c>
      <c r="D122" s="17">
        <v>1</v>
      </c>
      <c r="E122" s="18">
        <v>3</v>
      </c>
      <c r="F122" s="19">
        <v>84270</v>
      </c>
      <c r="G122" s="20"/>
      <c r="H122" s="21">
        <f>H123+H125</f>
        <v>8457.9</v>
      </c>
    </row>
    <row r="123" spans="2:8" ht="31.5">
      <c r="B123" s="23" t="s">
        <v>55</v>
      </c>
      <c r="C123" s="16">
        <v>2</v>
      </c>
      <c r="D123" s="17">
        <v>1</v>
      </c>
      <c r="E123" s="18">
        <v>3</v>
      </c>
      <c r="F123" s="19">
        <v>84270</v>
      </c>
      <c r="G123" s="20">
        <v>100</v>
      </c>
      <c r="H123" s="21">
        <f>H124</f>
        <v>6853</v>
      </c>
    </row>
    <row r="124" spans="2:8">
      <c r="B124" s="23" t="s">
        <v>56</v>
      </c>
      <c r="C124" s="16">
        <v>2</v>
      </c>
      <c r="D124" s="17">
        <v>1</v>
      </c>
      <c r="E124" s="18">
        <v>3</v>
      </c>
      <c r="F124" s="19">
        <v>84270</v>
      </c>
      <c r="G124" s="20">
        <v>120</v>
      </c>
      <c r="H124" s="21">
        <v>6853</v>
      </c>
    </row>
    <row r="125" spans="2:8">
      <c r="B125" s="23" t="s">
        <v>103</v>
      </c>
      <c r="C125" s="16">
        <v>2</v>
      </c>
      <c r="D125" s="17">
        <v>1</v>
      </c>
      <c r="E125" s="18">
        <v>3</v>
      </c>
      <c r="F125" s="19">
        <v>84270</v>
      </c>
      <c r="G125" s="20">
        <v>200</v>
      </c>
      <c r="H125" s="21">
        <f>H126</f>
        <v>1604.9</v>
      </c>
    </row>
    <row r="126" spans="2:8">
      <c r="B126" s="23" t="s">
        <v>57</v>
      </c>
      <c r="C126" s="16">
        <v>2</v>
      </c>
      <c r="D126" s="17">
        <v>1</v>
      </c>
      <c r="E126" s="18">
        <v>3</v>
      </c>
      <c r="F126" s="19">
        <v>84270</v>
      </c>
      <c r="G126" s="20">
        <v>240</v>
      </c>
      <c r="H126" s="21">
        <v>1604.9</v>
      </c>
    </row>
    <row r="127" spans="2:8">
      <c r="B127" s="2" t="s">
        <v>122</v>
      </c>
      <c r="C127" s="16">
        <v>2</v>
      </c>
      <c r="D127" s="17">
        <v>2</v>
      </c>
      <c r="E127" s="18">
        <v>0</v>
      </c>
      <c r="F127" s="19">
        <v>0</v>
      </c>
      <c r="G127" s="20"/>
      <c r="H127" s="21">
        <f>H128</f>
        <v>6515.7</v>
      </c>
    </row>
    <row r="128" spans="2:8">
      <c r="B128" s="2" t="s">
        <v>123</v>
      </c>
      <c r="C128" s="16">
        <v>2</v>
      </c>
      <c r="D128" s="17">
        <v>2</v>
      </c>
      <c r="E128" s="18">
        <v>1</v>
      </c>
      <c r="F128" s="19">
        <v>0</v>
      </c>
      <c r="G128" s="20"/>
      <c r="H128" s="21">
        <f>H129+H132+H135</f>
        <v>6515.7</v>
      </c>
    </row>
    <row r="129" spans="2:8">
      <c r="B129" s="2" t="s">
        <v>124</v>
      </c>
      <c r="C129" s="16">
        <v>2</v>
      </c>
      <c r="D129" s="17">
        <v>2</v>
      </c>
      <c r="E129" s="18">
        <v>1</v>
      </c>
      <c r="F129" s="19">
        <v>61100</v>
      </c>
      <c r="G129" s="20"/>
      <c r="H129" s="21">
        <f>H130</f>
        <v>1200</v>
      </c>
    </row>
    <row r="130" spans="2:8">
      <c r="B130" s="23" t="s">
        <v>52</v>
      </c>
      <c r="C130" s="16">
        <v>2</v>
      </c>
      <c r="D130" s="17">
        <v>2</v>
      </c>
      <c r="E130" s="18">
        <v>1</v>
      </c>
      <c r="F130" s="19">
        <v>61100</v>
      </c>
      <c r="G130" s="20">
        <v>800</v>
      </c>
      <c r="H130" s="21">
        <f>H131</f>
        <v>1200</v>
      </c>
    </row>
    <row r="131" spans="2:8" ht="31.5">
      <c r="B131" s="23" t="s">
        <v>125</v>
      </c>
      <c r="C131" s="16">
        <v>2</v>
      </c>
      <c r="D131" s="17">
        <v>2</v>
      </c>
      <c r="E131" s="18">
        <v>1</v>
      </c>
      <c r="F131" s="19">
        <v>61100</v>
      </c>
      <c r="G131" s="20">
        <v>810</v>
      </c>
      <c r="H131" s="21">
        <v>1200</v>
      </c>
    </row>
    <row r="132" spans="2:8" ht="31.5">
      <c r="B132" s="2" t="s">
        <v>126</v>
      </c>
      <c r="C132" s="16">
        <v>2</v>
      </c>
      <c r="D132" s="17">
        <v>2</v>
      </c>
      <c r="E132" s="18">
        <v>1</v>
      </c>
      <c r="F132" s="19">
        <v>71010</v>
      </c>
      <c r="G132" s="20"/>
      <c r="H132" s="21">
        <f>H133</f>
        <v>4773.7</v>
      </c>
    </row>
    <row r="133" spans="2:8">
      <c r="B133" s="23" t="s">
        <v>50</v>
      </c>
      <c r="C133" s="16">
        <v>2</v>
      </c>
      <c r="D133" s="17">
        <v>2</v>
      </c>
      <c r="E133" s="18">
        <v>1</v>
      </c>
      <c r="F133" s="19">
        <v>71010</v>
      </c>
      <c r="G133" s="20">
        <v>300</v>
      </c>
      <c r="H133" s="21">
        <f>H134</f>
        <v>4773.7</v>
      </c>
    </row>
    <row r="134" spans="2:8">
      <c r="B134" s="23" t="s">
        <v>51</v>
      </c>
      <c r="C134" s="16">
        <v>2</v>
      </c>
      <c r="D134" s="17">
        <v>2</v>
      </c>
      <c r="E134" s="18">
        <v>1</v>
      </c>
      <c r="F134" s="19">
        <v>71010</v>
      </c>
      <c r="G134" s="20">
        <v>320</v>
      </c>
      <c r="H134" s="21">
        <v>4773.7</v>
      </c>
    </row>
    <row r="135" spans="2:8">
      <c r="B135" s="2" t="s">
        <v>127</v>
      </c>
      <c r="C135" s="16">
        <v>2</v>
      </c>
      <c r="D135" s="17">
        <v>2</v>
      </c>
      <c r="E135" s="18">
        <v>1</v>
      </c>
      <c r="F135" s="19">
        <v>72010</v>
      </c>
      <c r="G135" s="20"/>
      <c r="H135" s="21">
        <f>H136</f>
        <v>542</v>
      </c>
    </row>
    <row r="136" spans="2:8">
      <c r="B136" s="23" t="s">
        <v>50</v>
      </c>
      <c r="C136" s="16">
        <v>2</v>
      </c>
      <c r="D136" s="17">
        <v>2</v>
      </c>
      <c r="E136" s="18">
        <v>1</v>
      </c>
      <c r="F136" s="19">
        <v>72010</v>
      </c>
      <c r="G136" s="20">
        <v>300</v>
      </c>
      <c r="H136" s="21">
        <f>H137</f>
        <v>542</v>
      </c>
    </row>
    <row r="137" spans="2:8">
      <c r="B137" s="23" t="s">
        <v>58</v>
      </c>
      <c r="C137" s="16">
        <v>2</v>
      </c>
      <c r="D137" s="17">
        <v>2</v>
      </c>
      <c r="E137" s="18">
        <v>1</v>
      </c>
      <c r="F137" s="19">
        <v>72010</v>
      </c>
      <c r="G137" s="20">
        <v>360</v>
      </c>
      <c r="H137" s="21">
        <v>542</v>
      </c>
    </row>
    <row r="138" spans="2:8">
      <c r="B138" s="2" t="s">
        <v>128</v>
      </c>
      <c r="C138" s="16">
        <v>2</v>
      </c>
      <c r="D138" s="17">
        <v>3</v>
      </c>
      <c r="E138" s="18">
        <v>0</v>
      </c>
      <c r="F138" s="19">
        <v>0</v>
      </c>
      <c r="G138" s="20"/>
      <c r="H138" s="21">
        <f>H139</f>
        <v>16070.5</v>
      </c>
    </row>
    <row r="139" spans="2:8">
      <c r="B139" s="2" t="s">
        <v>129</v>
      </c>
      <c r="C139" s="16">
        <v>2</v>
      </c>
      <c r="D139" s="17">
        <v>3</v>
      </c>
      <c r="E139" s="18">
        <v>1</v>
      </c>
      <c r="F139" s="19">
        <v>0</v>
      </c>
      <c r="G139" s="20"/>
      <c r="H139" s="21">
        <f>H140+H145</f>
        <v>16070.5</v>
      </c>
    </row>
    <row r="140" spans="2:8" ht="31.5">
      <c r="B140" s="2" t="s">
        <v>130</v>
      </c>
      <c r="C140" s="16">
        <v>2</v>
      </c>
      <c r="D140" s="17">
        <v>3</v>
      </c>
      <c r="E140" s="18">
        <v>1</v>
      </c>
      <c r="F140" s="19">
        <v>84090</v>
      </c>
      <c r="G140" s="20"/>
      <c r="H140" s="21">
        <f>H141+H143</f>
        <v>114.4</v>
      </c>
    </row>
    <row r="141" spans="2:8" ht="31.5">
      <c r="B141" s="23" t="s">
        <v>55</v>
      </c>
      <c r="C141" s="16">
        <v>2</v>
      </c>
      <c r="D141" s="17">
        <v>3</v>
      </c>
      <c r="E141" s="18">
        <v>1</v>
      </c>
      <c r="F141" s="19">
        <v>84090</v>
      </c>
      <c r="G141" s="20">
        <v>100</v>
      </c>
      <c r="H141" s="21">
        <f>H142</f>
        <v>99.5</v>
      </c>
    </row>
    <row r="142" spans="2:8">
      <c r="B142" s="23" t="s">
        <v>56</v>
      </c>
      <c r="C142" s="16">
        <v>2</v>
      </c>
      <c r="D142" s="17">
        <v>3</v>
      </c>
      <c r="E142" s="18">
        <v>1</v>
      </c>
      <c r="F142" s="19">
        <v>84090</v>
      </c>
      <c r="G142" s="20">
        <v>120</v>
      </c>
      <c r="H142" s="21">
        <v>99.5</v>
      </c>
    </row>
    <row r="143" spans="2:8">
      <c r="B143" s="23" t="s">
        <v>103</v>
      </c>
      <c r="C143" s="16">
        <v>2</v>
      </c>
      <c r="D143" s="17">
        <v>3</v>
      </c>
      <c r="E143" s="18">
        <v>1</v>
      </c>
      <c r="F143" s="19">
        <v>84090</v>
      </c>
      <c r="G143" s="20">
        <v>200</v>
      </c>
      <c r="H143" s="21">
        <f>H144</f>
        <v>14.9</v>
      </c>
    </row>
    <row r="144" spans="2:8">
      <c r="B144" s="23" t="s">
        <v>57</v>
      </c>
      <c r="C144" s="16">
        <v>2</v>
      </c>
      <c r="D144" s="17">
        <v>3</v>
      </c>
      <c r="E144" s="18">
        <v>1</v>
      </c>
      <c r="F144" s="19">
        <v>84090</v>
      </c>
      <c r="G144" s="20">
        <v>240</v>
      </c>
      <c r="H144" s="21">
        <v>14.9</v>
      </c>
    </row>
    <row r="145" spans="2:8" ht="31.5">
      <c r="B145" s="2" t="s">
        <v>131</v>
      </c>
      <c r="C145" s="16">
        <v>2</v>
      </c>
      <c r="D145" s="17">
        <v>3</v>
      </c>
      <c r="E145" s="18">
        <v>1</v>
      </c>
      <c r="F145" s="19" t="s">
        <v>132</v>
      </c>
      <c r="G145" s="20"/>
      <c r="H145" s="21">
        <f>H146</f>
        <v>15956.1</v>
      </c>
    </row>
    <row r="146" spans="2:8">
      <c r="B146" s="23" t="s">
        <v>103</v>
      </c>
      <c r="C146" s="16">
        <v>2</v>
      </c>
      <c r="D146" s="17">
        <v>3</v>
      </c>
      <c r="E146" s="18">
        <v>1</v>
      </c>
      <c r="F146" s="19" t="s">
        <v>132</v>
      </c>
      <c r="G146" s="20">
        <v>200</v>
      </c>
      <c r="H146" s="21">
        <f>H147</f>
        <v>15956.1</v>
      </c>
    </row>
    <row r="147" spans="2:8">
      <c r="B147" s="23" t="s">
        <v>57</v>
      </c>
      <c r="C147" s="16">
        <v>2</v>
      </c>
      <c r="D147" s="17">
        <v>3</v>
      </c>
      <c r="E147" s="18">
        <v>1</v>
      </c>
      <c r="F147" s="19" t="s">
        <v>132</v>
      </c>
      <c r="G147" s="20">
        <v>240</v>
      </c>
      <c r="H147" s="21">
        <v>15956.1</v>
      </c>
    </row>
    <row r="148" spans="2:8" ht="31.5">
      <c r="B148" s="2" t="s">
        <v>133</v>
      </c>
      <c r="C148" s="16">
        <v>4</v>
      </c>
      <c r="D148" s="17">
        <v>0</v>
      </c>
      <c r="E148" s="18">
        <v>0</v>
      </c>
      <c r="F148" s="19">
        <v>0</v>
      </c>
      <c r="G148" s="20"/>
      <c r="H148" s="21">
        <f>H149+H171+H176+H181+H186+H203</f>
        <v>160981.4</v>
      </c>
    </row>
    <row r="149" spans="2:8" ht="31.5">
      <c r="B149" s="2" t="s">
        <v>134</v>
      </c>
      <c r="C149" s="16">
        <v>4</v>
      </c>
      <c r="D149" s="17">
        <v>1</v>
      </c>
      <c r="E149" s="18">
        <v>0</v>
      </c>
      <c r="F149" s="19">
        <v>0</v>
      </c>
      <c r="G149" s="20"/>
      <c r="H149" s="21">
        <f>H150+H163+H167</f>
        <v>2165</v>
      </c>
    </row>
    <row r="150" spans="2:8">
      <c r="B150" s="2" t="s">
        <v>135</v>
      </c>
      <c r="C150" s="16">
        <v>4</v>
      </c>
      <c r="D150" s="17">
        <v>1</v>
      </c>
      <c r="E150" s="18">
        <v>1</v>
      </c>
      <c r="F150" s="19">
        <v>0</v>
      </c>
      <c r="G150" s="20"/>
      <c r="H150" s="21">
        <f>H151+H154+H157+H160</f>
        <v>1882.9</v>
      </c>
    </row>
    <row r="151" spans="2:8" ht="31.5">
      <c r="B151" s="2" t="s">
        <v>136</v>
      </c>
      <c r="C151" s="16">
        <v>4</v>
      </c>
      <c r="D151" s="17">
        <v>1</v>
      </c>
      <c r="E151" s="18">
        <v>1</v>
      </c>
      <c r="F151" s="19">
        <v>51440</v>
      </c>
      <c r="G151" s="20"/>
      <c r="H151" s="21">
        <f>H152</f>
        <v>12.2</v>
      </c>
    </row>
    <row r="152" spans="2:8">
      <c r="B152" s="23" t="s">
        <v>65</v>
      </c>
      <c r="C152" s="16">
        <v>4</v>
      </c>
      <c r="D152" s="17">
        <v>1</v>
      </c>
      <c r="E152" s="18">
        <v>1</v>
      </c>
      <c r="F152" s="19">
        <v>51440</v>
      </c>
      <c r="G152" s="20">
        <v>600</v>
      </c>
      <c r="H152" s="21">
        <f>H153</f>
        <v>12.2</v>
      </c>
    </row>
    <row r="153" spans="2:8">
      <c r="B153" s="23" t="s">
        <v>68</v>
      </c>
      <c r="C153" s="16">
        <v>4</v>
      </c>
      <c r="D153" s="17">
        <v>1</v>
      </c>
      <c r="E153" s="18">
        <v>1</v>
      </c>
      <c r="F153" s="19">
        <v>51440</v>
      </c>
      <c r="G153" s="20">
        <v>620</v>
      </c>
      <c r="H153" s="21">
        <v>12.2</v>
      </c>
    </row>
    <row r="154" spans="2:8">
      <c r="B154" s="2" t="s">
        <v>137</v>
      </c>
      <c r="C154" s="16">
        <v>4</v>
      </c>
      <c r="D154" s="17">
        <v>1</v>
      </c>
      <c r="E154" s="18">
        <v>1</v>
      </c>
      <c r="F154" s="19">
        <v>82070</v>
      </c>
      <c r="G154" s="20"/>
      <c r="H154" s="21">
        <f>H155</f>
        <v>668.3</v>
      </c>
    </row>
    <row r="155" spans="2:8">
      <c r="B155" s="23" t="s">
        <v>65</v>
      </c>
      <c r="C155" s="16">
        <v>4</v>
      </c>
      <c r="D155" s="17">
        <v>1</v>
      </c>
      <c r="E155" s="18">
        <v>1</v>
      </c>
      <c r="F155" s="19">
        <v>82070</v>
      </c>
      <c r="G155" s="20">
        <v>600</v>
      </c>
      <c r="H155" s="21">
        <f>H156</f>
        <v>668.3</v>
      </c>
    </row>
    <row r="156" spans="2:8">
      <c r="B156" s="23" t="s">
        <v>68</v>
      </c>
      <c r="C156" s="16">
        <v>4</v>
      </c>
      <c r="D156" s="17">
        <v>1</v>
      </c>
      <c r="E156" s="18">
        <v>1</v>
      </c>
      <c r="F156" s="19">
        <v>82070</v>
      </c>
      <c r="G156" s="20">
        <v>620</v>
      </c>
      <c r="H156" s="21">
        <v>668.3</v>
      </c>
    </row>
    <row r="157" spans="2:8">
      <c r="B157" s="2" t="s">
        <v>81</v>
      </c>
      <c r="C157" s="16">
        <v>4</v>
      </c>
      <c r="D157" s="17">
        <v>1</v>
      </c>
      <c r="E157" s="18">
        <v>1</v>
      </c>
      <c r="F157" s="19">
        <v>99990</v>
      </c>
      <c r="G157" s="20"/>
      <c r="H157" s="21">
        <f>H158</f>
        <v>1084.4000000000001</v>
      </c>
    </row>
    <row r="158" spans="2:8">
      <c r="B158" s="23" t="s">
        <v>65</v>
      </c>
      <c r="C158" s="16">
        <v>4</v>
      </c>
      <c r="D158" s="17">
        <v>1</v>
      </c>
      <c r="E158" s="18">
        <v>1</v>
      </c>
      <c r="F158" s="19">
        <v>99990</v>
      </c>
      <c r="G158" s="20">
        <v>600</v>
      </c>
      <c r="H158" s="21">
        <f>H159</f>
        <v>1084.4000000000001</v>
      </c>
    </row>
    <row r="159" spans="2:8">
      <c r="B159" s="23" t="s">
        <v>68</v>
      </c>
      <c r="C159" s="16">
        <v>4</v>
      </c>
      <c r="D159" s="17">
        <v>1</v>
      </c>
      <c r="E159" s="18">
        <v>1</v>
      </c>
      <c r="F159" s="19">
        <v>99990</v>
      </c>
      <c r="G159" s="20">
        <v>620</v>
      </c>
      <c r="H159" s="21">
        <v>1084.4000000000001</v>
      </c>
    </row>
    <row r="160" spans="2:8">
      <c r="B160" s="2" t="s">
        <v>138</v>
      </c>
      <c r="C160" s="16">
        <v>4</v>
      </c>
      <c r="D160" s="17">
        <v>1</v>
      </c>
      <c r="E160" s="18">
        <v>1</v>
      </c>
      <c r="F160" s="19" t="s">
        <v>139</v>
      </c>
      <c r="G160" s="20"/>
      <c r="H160" s="21">
        <f>H161</f>
        <v>118</v>
      </c>
    </row>
    <row r="161" spans="2:8">
      <c r="B161" s="23" t="s">
        <v>65</v>
      </c>
      <c r="C161" s="16">
        <v>4</v>
      </c>
      <c r="D161" s="17">
        <v>1</v>
      </c>
      <c r="E161" s="18">
        <v>1</v>
      </c>
      <c r="F161" s="19" t="s">
        <v>139</v>
      </c>
      <c r="G161" s="20">
        <v>600</v>
      </c>
      <c r="H161" s="21">
        <f>H162</f>
        <v>118</v>
      </c>
    </row>
    <row r="162" spans="2:8">
      <c r="B162" s="23" t="s">
        <v>68</v>
      </c>
      <c r="C162" s="16">
        <v>4</v>
      </c>
      <c r="D162" s="17">
        <v>1</v>
      </c>
      <c r="E162" s="18">
        <v>1</v>
      </c>
      <c r="F162" s="19" t="s">
        <v>139</v>
      </c>
      <c r="G162" s="20">
        <v>620</v>
      </c>
      <c r="H162" s="21">
        <v>118</v>
      </c>
    </row>
    <row r="163" spans="2:8">
      <c r="B163" s="2" t="s">
        <v>140</v>
      </c>
      <c r="C163" s="16">
        <v>4</v>
      </c>
      <c r="D163" s="17">
        <v>1</v>
      </c>
      <c r="E163" s="18">
        <v>2</v>
      </c>
      <c r="F163" s="19">
        <v>0</v>
      </c>
      <c r="G163" s="20"/>
      <c r="H163" s="21">
        <f>H164</f>
        <v>70.5</v>
      </c>
    </row>
    <row r="164" spans="2:8">
      <c r="B164" s="2" t="s">
        <v>81</v>
      </c>
      <c r="C164" s="16">
        <v>4</v>
      </c>
      <c r="D164" s="17">
        <v>1</v>
      </c>
      <c r="E164" s="18">
        <v>2</v>
      </c>
      <c r="F164" s="19">
        <v>99990</v>
      </c>
      <c r="G164" s="20"/>
      <c r="H164" s="21">
        <f>H165</f>
        <v>70.5</v>
      </c>
    </row>
    <row r="165" spans="2:8">
      <c r="B165" s="23" t="s">
        <v>65</v>
      </c>
      <c r="C165" s="16">
        <v>4</v>
      </c>
      <c r="D165" s="17">
        <v>1</v>
      </c>
      <c r="E165" s="18">
        <v>2</v>
      </c>
      <c r="F165" s="19">
        <v>99990</v>
      </c>
      <c r="G165" s="20">
        <v>600</v>
      </c>
      <c r="H165" s="21">
        <f>H166</f>
        <v>70.5</v>
      </c>
    </row>
    <row r="166" spans="2:8">
      <c r="B166" s="23" t="s">
        <v>68</v>
      </c>
      <c r="C166" s="16">
        <v>4</v>
      </c>
      <c r="D166" s="17">
        <v>1</v>
      </c>
      <c r="E166" s="18">
        <v>2</v>
      </c>
      <c r="F166" s="19">
        <v>99990</v>
      </c>
      <c r="G166" s="20">
        <v>620</v>
      </c>
      <c r="H166" s="21">
        <v>70.5</v>
      </c>
    </row>
    <row r="167" spans="2:8">
      <c r="B167" s="2" t="s">
        <v>141</v>
      </c>
      <c r="C167" s="16">
        <v>4</v>
      </c>
      <c r="D167" s="17">
        <v>1</v>
      </c>
      <c r="E167" s="18">
        <v>3</v>
      </c>
      <c r="F167" s="19">
        <v>0</v>
      </c>
      <c r="G167" s="20"/>
      <c r="H167" s="21">
        <f>H168</f>
        <v>211.6</v>
      </c>
    </row>
    <row r="168" spans="2:8" ht="31.5">
      <c r="B168" s="2" t="s">
        <v>142</v>
      </c>
      <c r="C168" s="16">
        <v>4</v>
      </c>
      <c r="D168" s="17">
        <v>1</v>
      </c>
      <c r="E168" s="18">
        <v>3</v>
      </c>
      <c r="F168" s="19">
        <v>84100</v>
      </c>
      <c r="G168" s="20"/>
      <c r="H168" s="21">
        <f>H169</f>
        <v>211.6</v>
      </c>
    </row>
    <row r="169" spans="2:8">
      <c r="B169" s="2" t="s">
        <v>103</v>
      </c>
      <c r="C169" s="16">
        <v>4</v>
      </c>
      <c r="D169" s="17">
        <v>1</v>
      </c>
      <c r="E169" s="18">
        <v>3</v>
      </c>
      <c r="F169" s="19">
        <v>84100</v>
      </c>
      <c r="G169" s="20">
        <v>200</v>
      </c>
      <c r="H169" s="21">
        <f>H170</f>
        <v>211.6</v>
      </c>
    </row>
    <row r="170" spans="2:8">
      <c r="B170" s="2" t="s">
        <v>57</v>
      </c>
      <c r="C170" s="16">
        <v>4</v>
      </c>
      <c r="D170" s="17">
        <v>1</v>
      </c>
      <c r="E170" s="18">
        <v>3</v>
      </c>
      <c r="F170" s="19">
        <v>84100</v>
      </c>
      <c r="G170" s="20">
        <v>240</v>
      </c>
      <c r="H170" s="21">
        <v>211.6</v>
      </c>
    </row>
    <row r="171" spans="2:8">
      <c r="B171" s="2" t="s">
        <v>143</v>
      </c>
      <c r="C171" s="16">
        <v>4</v>
      </c>
      <c r="D171" s="17">
        <v>2</v>
      </c>
      <c r="E171" s="18">
        <v>0</v>
      </c>
      <c r="F171" s="19">
        <v>0</v>
      </c>
      <c r="G171" s="20"/>
      <c r="H171" s="21">
        <f>H172</f>
        <v>280</v>
      </c>
    </row>
    <row r="172" spans="2:8" ht="31.5">
      <c r="B172" s="2" t="s">
        <v>144</v>
      </c>
      <c r="C172" s="16">
        <v>4</v>
      </c>
      <c r="D172" s="17">
        <v>2</v>
      </c>
      <c r="E172" s="18">
        <v>1</v>
      </c>
      <c r="F172" s="19">
        <v>0</v>
      </c>
      <c r="G172" s="20"/>
      <c r="H172" s="21">
        <f>H173</f>
        <v>280</v>
      </c>
    </row>
    <row r="173" spans="2:8">
      <c r="B173" s="2" t="s">
        <v>81</v>
      </c>
      <c r="C173" s="16">
        <v>4</v>
      </c>
      <c r="D173" s="17">
        <v>2</v>
      </c>
      <c r="E173" s="18">
        <v>1</v>
      </c>
      <c r="F173" s="19">
        <v>99990</v>
      </c>
      <c r="G173" s="20"/>
      <c r="H173" s="21">
        <f>H174</f>
        <v>280</v>
      </c>
    </row>
    <row r="174" spans="2:8">
      <c r="B174" s="23" t="s">
        <v>65</v>
      </c>
      <c r="C174" s="16">
        <v>4</v>
      </c>
      <c r="D174" s="17">
        <v>2</v>
      </c>
      <c r="E174" s="18">
        <v>1</v>
      </c>
      <c r="F174" s="19">
        <v>99990</v>
      </c>
      <c r="G174" s="20">
        <v>600</v>
      </c>
      <c r="H174" s="21">
        <f>H175</f>
        <v>280</v>
      </c>
    </row>
    <row r="175" spans="2:8">
      <c r="B175" s="23" t="s">
        <v>68</v>
      </c>
      <c r="C175" s="16">
        <v>4</v>
      </c>
      <c r="D175" s="17">
        <v>2</v>
      </c>
      <c r="E175" s="18">
        <v>1</v>
      </c>
      <c r="F175" s="19">
        <v>99990</v>
      </c>
      <c r="G175" s="20">
        <v>620</v>
      </c>
      <c r="H175" s="21">
        <v>280</v>
      </c>
    </row>
    <row r="176" spans="2:8">
      <c r="B176" s="2" t="s">
        <v>145</v>
      </c>
      <c r="C176" s="16">
        <v>4</v>
      </c>
      <c r="D176" s="17">
        <v>3</v>
      </c>
      <c r="E176" s="18">
        <v>0</v>
      </c>
      <c r="F176" s="19">
        <v>0</v>
      </c>
      <c r="G176" s="20"/>
      <c r="H176" s="21">
        <f>H177</f>
        <v>250</v>
      </c>
    </row>
    <row r="177" spans="2:8">
      <c r="B177" s="2" t="s">
        <v>146</v>
      </c>
      <c r="C177" s="16">
        <v>4</v>
      </c>
      <c r="D177" s="17">
        <v>3</v>
      </c>
      <c r="E177" s="18">
        <v>1</v>
      </c>
      <c r="F177" s="19">
        <v>0</v>
      </c>
      <c r="G177" s="20"/>
      <c r="H177" s="21">
        <f>H178</f>
        <v>250</v>
      </c>
    </row>
    <row r="178" spans="2:8">
      <c r="B178" s="2" t="s">
        <v>81</v>
      </c>
      <c r="C178" s="16">
        <v>4</v>
      </c>
      <c r="D178" s="17">
        <v>3</v>
      </c>
      <c r="E178" s="18">
        <v>1</v>
      </c>
      <c r="F178" s="19">
        <v>99990</v>
      </c>
      <c r="G178" s="20"/>
      <c r="H178" s="21">
        <f>H179</f>
        <v>250</v>
      </c>
    </row>
    <row r="179" spans="2:8">
      <c r="B179" s="23" t="s">
        <v>65</v>
      </c>
      <c r="C179" s="16">
        <v>4</v>
      </c>
      <c r="D179" s="17">
        <v>3</v>
      </c>
      <c r="E179" s="18">
        <v>1</v>
      </c>
      <c r="F179" s="19">
        <v>99990</v>
      </c>
      <c r="G179" s="20">
        <v>600</v>
      </c>
      <c r="H179" s="21">
        <f>H180</f>
        <v>250</v>
      </c>
    </row>
    <row r="180" spans="2:8">
      <c r="B180" s="23" t="s">
        <v>66</v>
      </c>
      <c r="C180" s="16">
        <v>4</v>
      </c>
      <c r="D180" s="17">
        <v>3</v>
      </c>
      <c r="E180" s="18">
        <v>1</v>
      </c>
      <c r="F180" s="19">
        <v>99990</v>
      </c>
      <c r="G180" s="20">
        <v>610</v>
      </c>
      <c r="H180" s="21">
        <v>250</v>
      </c>
    </row>
    <row r="181" spans="2:8">
      <c r="B181" s="2" t="s">
        <v>147</v>
      </c>
      <c r="C181" s="16">
        <v>4</v>
      </c>
      <c r="D181" s="17">
        <v>4</v>
      </c>
      <c r="E181" s="18">
        <v>0</v>
      </c>
      <c r="F181" s="19">
        <v>0</v>
      </c>
      <c r="G181" s="20"/>
      <c r="H181" s="21">
        <f>H182</f>
        <v>30</v>
      </c>
    </row>
    <row r="182" spans="2:8" ht="47.25">
      <c r="B182" s="2" t="s">
        <v>148</v>
      </c>
      <c r="C182" s="16">
        <v>4</v>
      </c>
      <c r="D182" s="17">
        <v>4</v>
      </c>
      <c r="E182" s="18">
        <v>1</v>
      </c>
      <c r="F182" s="19">
        <v>0</v>
      </c>
      <c r="G182" s="20"/>
      <c r="H182" s="21">
        <f>H183</f>
        <v>30</v>
      </c>
    </row>
    <row r="183" spans="2:8">
      <c r="B183" s="2" t="s">
        <v>81</v>
      </c>
      <c r="C183" s="16">
        <v>4</v>
      </c>
      <c r="D183" s="17">
        <v>4</v>
      </c>
      <c r="E183" s="18">
        <v>1</v>
      </c>
      <c r="F183" s="19">
        <v>99990</v>
      </c>
      <c r="G183" s="20"/>
      <c r="H183" s="21">
        <f>H184</f>
        <v>30</v>
      </c>
    </row>
    <row r="184" spans="2:8">
      <c r="B184" s="23" t="s">
        <v>65</v>
      </c>
      <c r="C184" s="16">
        <v>4</v>
      </c>
      <c r="D184" s="17">
        <v>4</v>
      </c>
      <c r="E184" s="18">
        <v>1</v>
      </c>
      <c r="F184" s="19">
        <v>99990</v>
      </c>
      <c r="G184" s="20">
        <v>600</v>
      </c>
      <c r="H184" s="21">
        <f>H185</f>
        <v>30</v>
      </c>
    </row>
    <row r="185" spans="2:8">
      <c r="B185" s="23" t="s">
        <v>68</v>
      </c>
      <c r="C185" s="16">
        <v>4</v>
      </c>
      <c r="D185" s="17">
        <v>4</v>
      </c>
      <c r="E185" s="18">
        <v>1</v>
      </c>
      <c r="F185" s="19">
        <v>99990</v>
      </c>
      <c r="G185" s="20">
        <v>620</v>
      </c>
      <c r="H185" s="21">
        <v>30</v>
      </c>
    </row>
    <row r="186" spans="2:8">
      <c r="B186" s="2" t="s">
        <v>149</v>
      </c>
      <c r="C186" s="16">
        <v>4</v>
      </c>
      <c r="D186" s="17">
        <v>5</v>
      </c>
      <c r="E186" s="18">
        <v>0</v>
      </c>
      <c r="F186" s="19">
        <v>0</v>
      </c>
      <c r="G186" s="20"/>
      <c r="H186" s="21">
        <f>H187+H199</f>
        <v>156754.9</v>
      </c>
    </row>
    <row r="187" spans="2:8">
      <c r="B187" s="2" t="s">
        <v>150</v>
      </c>
      <c r="C187" s="16">
        <v>4</v>
      </c>
      <c r="D187" s="17">
        <v>5</v>
      </c>
      <c r="E187" s="18">
        <v>1</v>
      </c>
      <c r="F187" s="19">
        <v>0</v>
      </c>
      <c r="G187" s="20"/>
      <c r="H187" s="21">
        <f>H188+H193+H196</f>
        <v>143666.9</v>
      </c>
    </row>
    <row r="188" spans="2:8">
      <c r="B188" s="2" t="s">
        <v>83</v>
      </c>
      <c r="C188" s="16">
        <v>4</v>
      </c>
      <c r="D188" s="17">
        <v>5</v>
      </c>
      <c r="E188" s="18">
        <v>1</v>
      </c>
      <c r="F188" s="19">
        <v>590</v>
      </c>
      <c r="G188" s="20"/>
      <c r="H188" s="21">
        <f>H189</f>
        <v>132566.39999999999</v>
      </c>
    </row>
    <row r="189" spans="2:8">
      <c r="B189" s="2" t="s">
        <v>83</v>
      </c>
      <c r="C189" s="16">
        <v>4</v>
      </c>
      <c r="D189" s="17">
        <v>5</v>
      </c>
      <c r="E189" s="18">
        <v>1</v>
      </c>
      <c r="F189" s="19">
        <v>590</v>
      </c>
      <c r="G189" s="20"/>
      <c r="H189" s="21">
        <f>H190</f>
        <v>132566.39999999999</v>
      </c>
    </row>
    <row r="190" spans="2:8">
      <c r="B190" s="23" t="s">
        <v>65</v>
      </c>
      <c r="C190" s="16">
        <v>4</v>
      </c>
      <c r="D190" s="17">
        <v>5</v>
      </c>
      <c r="E190" s="18">
        <v>1</v>
      </c>
      <c r="F190" s="19">
        <v>590</v>
      </c>
      <c r="G190" s="20">
        <v>600</v>
      </c>
      <c r="H190" s="21">
        <f>H191+H192</f>
        <v>132566.39999999999</v>
      </c>
    </row>
    <row r="191" spans="2:8">
      <c r="B191" s="23" t="s">
        <v>66</v>
      </c>
      <c r="C191" s="16">
        <v>4</v>
      </c>
      <c r="D191" s="17">
        <v>5</v>
      </c>
      <c r="E191" s="18">
        <v>1</v>
      </c>
      <c r="F191" s="19">
        <v>590</v>
      </c>
      <c r="G191" s="20">
        <v>610</v>
      </c>
      <c r="H191" s="21">
        <v>50742.5</v>
      </c>
    </row>
    <row r="192" spans="2:8">
      <c r="B192" s="23" t="s">
        <v>68</v>
      </c>
      <c r="C192" s="16">
        <v>4</v>
      </c>
      <c r="D192" s="17">
        <v>5</v>
      </c>
      <c r="E192" s="18">
        <v>1</v>
      </c>
      <c r="F192" s="19">
        <v>590</v>
      </c>
      <c r="G192" s="20">
        <v>620</v>
      </c>
      <c r="H192" s="21">
        <v>81823.899999999994</v>
      </c>
    </row>
    <row r="193" spans="2:8" ht="63">
      <c r="B193" s="2" t="s">
        <v>84</v>
      </c>
      <c r="C193" s="16">
        <v>4</v>
      </c>
      <c r="D193" s="17">
        <v>5</v>
      </c>
      <c r="E193" s="18">
        <v>1</v>
      </c>
      <c r="F193" s="19">
        <v>82440</v>
      </c>
      <c r="G193" s="20"/>
      <c r="H193" s="21">
        <f>H194</f>
        <v>10545.5</v>
      </c>
    </row>
    <row r="194" spans="2:8">
      <c r="B194" s="23" t="s">
        <v>65</v>
      </c>
      <c r="C194" s="16">
        <v>4</v>
      </c>
      <c r="D194" s="17">
        <v>5</v>
      </c>
      <c r="E194" s="18">
        <v>1</v>
      </c>
      <c r="F194" s="19">
        <v>82440</v>
      </c>
      <c r="G194" s="20">
        <v>600</v>
      </c>
      <c r="H194" s="21">
        <f>H195</f>
        <v>10545.5</v>
      </c>
    </row>
    <row r="195" spans="2:8">
      <c r="B195" s="23" t="s">
        <v>68</v>
      </c>
      <c r="C195" s="16">
        <v>4</v>
      </c>
      <c r="D195" s="17">
        <v>5</v>
      </c>
      <c r="E195" s="18">
        <v>1</v>
      </c>
      <c r="F195" s="19">
        <v>82440</v>
      </c>
      <c r="G195" s="20">
        <v>620</v>
      </c>
      <c r="H195" s="21">
        <v>10545.5</v>
      </c>
    </row>
    <row r="196" spans="2:8" ht="63">
      <c r="B196" s="2" t="s">
        <v>85</v>
      </c>
      <c r="C196" s="16">
        <v>4</v>
      </c>
      <c r="D196" s="17">
        <v>5</v>
      </c>
      <c r="E196" s="18">
        <v>1</v>
      </c>
      <c r="F196" s="19" t="s">
        <v>86</v>
      </c>
      <c r="G196" s="20"/>
      <c r="H196" s="21">
        <f>H197</f>
        <v>555</v>
      </c>
    </row>
    <row r="197" spans="2:8">
      <c r="B197" s="23" t="s">
        <v>65</v>
      </c>
      <c r="C197" s="16">
        <v>4</v>
      </c>
      <c r="D197" s="17">
        <v>5</v>
      </c>
      <c r="E197" s="18">
        <v>1</v>
      </c>
      <c r="F197" s="19" t="s">
        <v>86</v>
      </c>
      <c r="G197" s="20">
        <v>600</v>
      </c>
      <c r="H197" s="21">
        <f>H198</f>
        <v>555</v>
      </c>
    </row>
    <row r="198" spans="2:8">
      <c r="B198" s="23" t="s">
        <v>68</v>
      </c>
      <c r="C198" s="16">
        <v>4</v>
      </c>
      <c r="D198" s="17">
        <v>5</v>
      </c>
      <c r="E198" s="18">
        <v>1</v>
      </c>
      <c r="F198" s="19" t="s">
        <v>86</v>
      </c>
      <c r="G198" s="20">
        <v>620</v>
      </c>
      <c r="H198" s="21">
        <v>555</v>
      </c>
    </row>
    <row r="199" spans="2:8" ht="31.5">
      <c r="B199" s="2" t="s">
        <v>151</v>
      </c>
      <c r="C199" s="16">
        <v>4</v>
      </c>
      <c r="D199" s="17">
        <v>5</v>
      </c>
      <c r="E199" s="18">
        <v>2</v>
      </c>
      <c r="F199" s="19">
        <v>0</v>
      </c>
      <c r="G199" s="20"/>
      <c r="H199" s="21">
        <f>H200</f>
        <v>13088</v>
      </c>
    </row>
    <row r="200" spans="2:8">
      <c r="B200" s="2" t="s">
        <v>83</v>
      </c>
      <c r="C200" s="16">
        <v>4</v>
      </c>
      <c r="D200" s="17">
        <v>5</v>
      </c>
      <c r="E200" s="18">
        <v>2</v>
      </c>
      <c r="F200" s="19">
        <v>590</v>
      </c>
      <c r="G200" s="20"/>
      <c r="H200" s="21">
        <f>H201</f>
        <v>13088</v>
      </c>
    </row>
    <row r="201" spans="2:8" ht="31.5">
      <c r="B201" s="23" t="s">
        <v>55</v>
      </c>
      <c r="C201" s="16">
        <v>4</v>
      </c>
      <c r="D201" s="17">
        <v>5</v>
      </c>
      <c r="E201" s="18">
        <v>2</v>
      </c>
      <c r="F201" s="19">
        <v>590</v>
      </c>
      <c r="G201" s="20">
        <v>100</v>
      </c>
      <c r="H201" s="21">
        <f>H202</f>
        <v>13088</v>
      </c>
    </row>
    <row r="202" spans="2:8">
      <c r="B202" s="23" t="s">
        <v>60</v>
      </c>
      <c r="C202" s="16">
        <v>4</v>
      </c>
      <c r="D202" s="17">
        <v>5</v>
      </c>
      <c r="E202" s="18">
        <v>2</v>
      </c>
      <c r="F202" s="19">
        <v>590</v>
      </c>
      <c r="G202" s="20">
        <v>110</v>
      </c>
      <c r="H202" s="21">
        <v>13088</v>
      </c>
    </row>
    <row r="203" spans="2:8">
      <c r="B203" s="2" t="s">
        <v>152</v>
      </c>
      <c r="C203" s="16">
        <v>4</v>
      </c>
      <c r="D203" s="17">
        <v>6</v>
      </c>
      <c r="E203" s="18">
        <v>0</v>
      </c>
      <c r="F203" s="19">
        <v>0</v>
      </c>
      <c r="G203" s="20"/>
      <c r="H203" s="21">
        <f>H204</f>
        <v>1501.5</v>
      </c>
    </row>
    <row r="204" spans="2:8">
      <c r="B204" s="2" t="s">
        <v>153</v>
      </c>
      <c r="C204" s="16">
        <v>4</v>
      </c>
      <c r="D204" s="17">
        <v>6</v>
      </c>
      <c r="E204" s="18">
        <v>1</v>
      </c>
      <c r="F204" s="19">
        <v>0</v>
      </c>
      <c r="G204" s="20"/>
      <c r="H204" s="21">
        <f>H205+H208</f>
        <v>1501.5</v>
      </c>
    </row>
    <row r="205" spans="2:8">
      <c r="B205" s="2" t="s">
        <v>154</v>
      </c>
      <c r="C205" s="16">
        <v>4</v>
      </c>
      <c r="D205" s="17">
        <v>6</v>
      </c>
      <c r="E205" s="18">
        <v>1</v>
      </c>
      <c r="F205" s="19">
        <v>82090</v>
      </c>
      <c r="G205" s="20"/>
      <c r="H205" s="21">
        <f>H206</f>
        <v>1276.3</v>
      </c>
    </row>
    <row r="206" spans="2:8">
      <c r="B206" s="23" t="s">
        <v>65</v>
      </c>
      <c r="C206" s="16">
        <v>4</v>
      </c>
      <c r="D206" s="17">
        <v>6</v>
      </c>
      <c r="E206" s="18">
        <v>1</v>
      </c>
      <c r="F206" s="19">
        <v>82090</v>
      </c>
      <c r="G206" s="20">
        <v>600</v>
      </c>
      <c r="H206" s="21">
        <f>H207</f>
        <v>1276.3</v>
      </c>
    </row>
    <row r="207" spans="2:8">
      <c r="B207" s="23" t="s">
        <v>66</v>
      </c>
      <c r="C207" s="16">
        <v>4</v>
      </c>
      <c r="D207" s="17">
        <v>6</v>
      </c>
      <c r="E207" s="18">
        <v>1</v>
      </c>
      <c r="F207" s="19">
        <v>82090</v>
      </c>
      <c r="G207" s="20">
        <v>610</v>
      </c>
      <c r="H207" s="21">
        <v>1276.3</v>
      </c>
    </row>
    <row r="208" spans="2:8" ht="31.5">
      <c r="B208" s="2" t="s">
        <v>155</v>
      </c>
      <c r="C208" s="16">
        <v>4</v>
      </c>
      <c r="D208" s="17">
        <v>6</v>
      </c>
      <c r="E208" s="18">
        <v>1</v>
      </c>
      <c r="F208" s="19" t="s">
        <v>156</v>
      </c>
      <c r="G208" s="20"/>
      <c r="H208" s="21">
        <f>H209</f>
        <v>225.2</v>
      </c>
    </row>
    <row r="209" spans="2:8">
      <c r="B209" s="23" t="s">
        <v>65</v>
      </c>
      <c r="C209" s="16">
        <v>4</v>
      </c>
      <c r="D209" s="17">
        <v>6</v>
      </c>
      <c r="E209" s="18">
        <v>1</v>
      </c>
      <c r="F209" s="19" t="s">
        <v>156</v>
      </c>
      <c r="G209" s="20">
        <v>600</v>
      </c>
      <c r="H209" s="21">
        <f>H210</f>
        <v>225.2</v>
      </c>
    </row>
    <row r="210" spans="2:8">
      <c r="B210" s="23" t="s">
        <v>66</v>
      </c>
      <c r="C210" s="16">
        <v>4</v>
      </c>
      <c r="D210" s="17">
        <v>6</v>
      </c>
      <c r="E210" s="18">
        <v>1</v>
      </c>
      <c r="F210" s="19" t="s">
        <v>156</v>
      </c>
      <c r="G210" s="20">
        <v>610</v>
      </c>
      <c r="H210" s="21">
        <v>225.2</v>
      </c>
    </row>
    <row r="211" spans="2:8" ht="31.5">
      <c r="B211" s="2" t="s">
        <v>157</v>
      </c>
      <c r="C211" s="16">
        <v>5</v>
      </c>
      <c r="D211" s="17">
        <v>0</v>
      </c>
      <c r="E211" s="18">
        <v>0</v>
      </c>
      <c r="F211" s="19">
        <v>0</v>
      </c>
      <c r="G211" s="20"/>
      <c r="H211" s="21">
        <f>H212+H225</f>
        <v>84969.800000000017</v>
      </c>
    </row>
    <row r="212" spans="2:8">
      <c r="B212" s="2" t="s">
        <v>158</v>
      </c>
      <c r="C212" s="16">
        <v>5</v>
      </c>
      <c r="D212" s="17">
        <v>1</v>
      </c>
      <c r="E212" s="18">
        <v>0</v>
      </c>
      <c r="F212" s="19">
        <v>0</v>
      </c>
      <c r="G212" s="20"/>
      <c r="H212" s="21">
        <f>H213+H217+H221</f>
        <v>20722.400000000001</v>
      </c>
    </row>
    <row r="213" spans="2:8">
      <c r="B213" s="2" t="s">
        <v>159</v>
      </c>
      <c r="C213" s="16">
        <v>5</v>
      </c>
      <c r="D213" s="17">
        <v>1</v>
      </c>
      <c r="E213" s="18">
        <v>1</v>
      </c>
      <c r="F213" s="19">
        <v>0</v>
      </c>
      <c r="G213" s="20"/>
      <c r="H213" s="21">
        <f>H214</f>
        <v>2180</v>
      </c>
    </row>
    <row r="214" spans="2:8">
      <c r="B214" s="2" t="s">
        <v>81</v>
      </c>
      <c r="C214" s="16">
        <v>5</v>
      </c>
      <c r="D214" s="17">
        <v>1</v>
      </c>
      <c r="E214" s="18">
        <v>1</v>
      </c>
      <c r="F214" s="19">
        <v>99990</v>
      </c>
      <c r="G214" s="20"/>
      <c r="H214" s="21">
        <f>H215</f>
        <v>2180</v>
      </c>
    </row>
    <row r="215" spans="2:8">
      <c r="B215" s="23" t="s">
        <v>65</v>
      </c>
      <c r="C215" s="16">
        <v>5</v>
      </c>
      <c r="D215" s="17">
        <v>1</v>
      </c>
      <c r="E215" s="18">
        <v>1</v>
      </c>
      <c r="F215" s="19">
        <v>99990</v>
      </c>
      <c r="G215" s="20">
        <v>600</v>
      </c>
      <c r="H215" s="21">
        <f>H216</f>
        <v>2180</v>
      </c>
    </row>
    <row r="216" spans="2:8">
      <c r="B216" s="23" t="s">
        <v>68</v>
      </c>
      <c r="C216" s="16">
        <v>5</v>
      </c>
      <c r="D216" s="17">
        <v>1</v>
      </c>
      <c r="E216" s="18">
        <v>1</v>
      </c>
      <c r="F216" s="19">
        <v>99990</v>
      </c>
      <c r="G216" s="20">
        <v>620</v>
      </c>
      <c r="H216" s="21">
        <v>2180</v>
      </c>
    </row>
    <row r="217" spans="2:8" ht="47.25">
      <c r="B217" s="2" t="s">
        <v>160</v>
      </c>
      <c r="C217" s="16">
        <v>5</v>
      </c>
      <c r="D217" s="17">
        <v>1</v>
      </c>
      <c r="E217" s="18">
        <v>2</v>
      </c>
      <c r="F217" s="19">
        <v>0</v>
      </c>
      <c r="G217" s="20"/>
      <c r="H217" s="21">
        <f>H218</f>
        <v>18079.400000000001</v>
      </c>
    </row>
    <row r="218" spans="2:8">
      <c r="B218" s="2" t="s">
        <v>83</v>
      </c>
      <c r="C218" s="16">
        <v>5</v>
      </c>
      <c r="D218" s="17">
        <v>1</v>
      </c>
      <c r="E218" s="18">
        <v>2</v>
      </c>
      <c r="F218" s="19">
        <v>590</v>
      </c>
      <c r="G218" s="20"/>
      <c r="H218" s="21">
        <f>H219</f>
        <v>18079.400000000001</v>
      </c>
    </row>
    <row r="219" spans="2:8">
      <c r="B219" s="23" t="s">
        <v>65</v>
      </c>
      <c r="C219" s="16">
        <v>5</v>
      </c>
      <c r="D219" s="17">
        <v>1</v>
      </c>
      <c r="E219" s="18">
        <v>2</v>
      </c>
      <c r="F219" s="19">
        <v>590</v>
      </c>
      <c r="G219" s="20">
        <v>600</v>
      </c>
      <c r="H219" s="21">
        <f>H220</f>
        <v>18079.400000000001</v>
      </c>
    </row>
    <row r="220" spans="2:8">
      <c r="B220" s="23" t="s">
        <v>68</v>
      </c>
      <c r="C220" s="16">
        <v>5</v>
      </c>
      <c r="D220" s="17">
        <v>1</v>
      </c>
      <c r="E220" s="18">
        <v>2</v>
      </c>
      <c r="F220" s="19">
        <v>590</v>
      </c>
      <c r="G220" s="20">
        <v>620</v>
      </c>
      <c r="H220" s="21">
        <v>18079.400000000001</v>
      </c>
    </row>
    <row r="221" spans="2:8">
      <c r="B221" s="2" t="s">
        <v>161</v>
      </c>
      <c r="C221" s="16">
        <v>5</v>
      </c>
      <c r="D221" s="17">
        <v>1</v>
      </c>
      <c r="E221" s="18">
        <v>4</v>
      </c>
      <c r="F221" s="19">
        <v>0</v>
      </c>
      <c r="G221" s="20"/>
      <c r="H221" s="21">
        <f>H222</f>
        <v>463</v>
      </c>
    </row>
    <row r="222" spans="2:8">
      <c r="B222" s="2" t="s">
        <v>81</v>
      </c>
      <c r="C222" s="16">
        <v>5</v>
      </c>
      <c r="D222" s="17">
        <v>1</v>
      </c>
      <c r="E222" s="18">
        <v>4</v>
      </c>
      <c r="F222" s="19">
        <v>99990</v>
      </c>
      <c r="G222" s="20"/>
      <c r="H222" s="21">
        <f>H223</f>
        <v>463</v>
      </c>
    </row>
    <row r="223" spans="2:8">
      <c r="B223" s="23" t="s">
        <v>103</v>
      </c>
      <c r="C223" s="16">
        <v>5</v>
      </c>
      <c r="D223" s="17">
        <v>1</v>
      </c>
      <c r="E223" s="18">
        <v>4</v>
      </c>
      <c r="F223" s="19">
        <v>99990</v>
      </c>
      <c r="G223" s="20">
        <v>200</v>
      </c>
      <c r="H223" s="21">
        <f>H224</f>
        <v>463</v>
      </c>
    </row>
    <row r="224" spans="2:8">
      <c r="B224" s="23" t="s">
        <v>57</v>
      </c>
      <c r="C224" s="16">
        <v>5</v>
      </c>
      <c r="D224" s="17">
        <v>1</v>
      </c>
      <c r="E224" s="18">
        <v>4</v>
      </c>
      <c r="F224" s="19">
        <v>99990</v>
      </c>
      <c r="G224" s="20">
        <v>240</v>
      </c>
      <c r="H224" s="21">
        <v>463</v>
      </c>
    </row>
    <row r="225" spans="2:8">
      <c r="B225" s="2" t="s">
        <v>162</v>
      </c>
      <c r="C225" s="16">
        <v>5</v>
      </c>
      <c r="D225" s="17">
        <v>2</v>
      </c>
      <c r="E225" s="18">
        <v>0</v>
      </c>
      <c r="F225" s="19">
        <v>0</v>
      </c>
      <c r="G225" s="20"/>
      <c r="H225" s="21">
        <f>H226+H230</f>
        <v>64247.400000000009</v>
      </c>
    </row>
    <row r="226" spans="2:8" ht="47.25">
      <c r="B226" s="2" t="s">
        <v>160</v>
      </c>
      <c r="C226" s="16">
        <v>5</v>
      </c>
      <c r="D226" s="17">
        <v>2</v>
      </c>
      <c r="E226" s="18">
        <v>2</v>
      </c>
      <c r="F226" s="19">
        <v>0</v>
      </c>
      <c r="G226" s="20"/>
      <c r="H226" s="21">
        <f>H227</f>
        <v>61122.400000000009</v>
      </c>
    </row>
    <row r="227" spans="2:8">
      <c r="B227" s="2" t="s">
        <v>83</v>
      </c>
      <c r="C227" s="16">
        <v>5</v>
      </c>
      <c r="D227" s="17">
        <v>2</v>
      </c>
      <c r="E227" s="18">
        <v>2</v>
      </c>
      <c r="F227" s="19">
        <v>590</v>
      </c>
      <c r="G227" s="20"/>
      <c r="H227" s="21">
        <f>H228</f>
        <v>61122.400000000009</v>
      </c>
    </row>
    <row r="228" spans="2:8">
      <c r="B228" s="23" t="s">
        <v>65</v>
      </c>
      <c r="C228" s="16">
        <v>5</v>
      </c>
      <c r="D228" s="17">
        <v>2</v>
      </c>
      <c r="E228" s="18">
        <v>2</v>
      </c>
      <c r="F228" s="19">
        <v>590</v>
      </c>
      <c r="G228" s="20">
        <v>600</v>
      </c>
      <c r="H228" s="21">
        <f>H229</f>
        <v>61122.400000000009</v>
      </c>
    </row>
    <row r="229" spans="2:8">
      <c r="B229" s="23" t="s">
        <v>66</v>
      </c>
      <c r="C229" s="16">
        <v>5</v>
      </c>
      <c r="D229" s="17">
        <v>2</v>
      </c>
      <c r="E229" s="18">
        <v>2</v>
      </c>
      <c r="F229" s="19">
        <v>590</v>
      </c>
      <c r="G229" s="20">
        <v>610</v>
      </c>
      <c r="H229" s="21">
        <v>61122.400000000009</v>
      </c>
    </row>
    <row r="230" spans="2:8">
      <c r="B230" s="2" t="s">
        <v>163</v>
      </c>
      <c r="C230" s="16">
        <v>5</v>
      </c>
      <c r="D230" s="17">
        <v>2</v>
      </c>
      <c r="E230" s="18">
        <v>3</v>
      </c>
      <c r="F230" s="19">
        <v>0</v>
      </c>
      <c r="G230" s="20"/>
      <c r="H230" s="21">
        <f>H231</f>
        <v>3125</v>
      </c>
    </row>
    <row r="231" spans="2:8">
      <c r="B231" s="2" t="s">
        <v>81</v>
      </c>
      <c r="C231" s="16">
        <v>5</v>
      </c>
      <c r="D231" s="17">
        <v>2</v>
      </c>
      <c r="E231" s="18">
        <v>3</v>
      </c>
      <c r="F231" s="19">
        <v>99990</v>
      </c>
      <c r="G231" s="20"/>
      <c r="H231" s="21">
        <f>H232</f>
        <v>3125</v>
      </c>
    </row>
    <row r="232" spans="2:8">
      <c r="B232" s="23" t="s">
        <v>65</v>
      </c>
      <c r="C232" s="16">
        <v>5</v>
      </c>
      <c r="D232" s="17">
        <v>2</v>
      </c>
      <c r="E232" s="18">
        <v>3</v>
      </c>
      <c r="F232" s="19">
        <v>99990</v>
      </c>
      <c r="G232" s="20">
        <v>600</v>
      </c>
      <c r="H232" s="21">
        <f>H233</f>
        <v>3125</v>
      </c>
    </row>
    <row r="233" spans="2:8">
      <c r="B233" s="23" t="s">
        <v>66</v>
      </c>
      <c r="C233" s="16">
        <v>5</v>
      </c>
      <c r="D233" s="17">
        <v>2</v>
      </c>
      <c r="E233" s="18">
        <v>3</v>
      </c>
      <c r="F233" s="19">
        <v>99990</v>
      </c>
      <c r="G233" s="20">
        <v>610</v>
      </c>
      <c r="H233" s="21">
        <v>3125</v>
      </c>
    </row>
    <row r="234" spans="2:8" ht="31.5">
      <c r="B234" s="2" t="s">
        <v>164</v>
      </c>
      <c r="C234" s="16">
        <v>6</v>
      </c>
      <c r="D234" s="17">
        <v>0</v>
      </c>
      <c r="E234" s="18">
        <v>0</v>
      </c>
      <c r="F234" s="19">
        <v>0</v>
      </c>
      <c r="G234" s="20"/>
      <c r="H234" s="21">
        <f>H235+H240</f>
        <v>6997.1</v>
      </c>
    </row>
    <row r="235" spans="2:8">
      <c r="B235" s="2" t="s">
        <v>165</v>
      </c>
      <c r="C235" s="16">
        <v>6</v>
      </c>
      <c r="D235" s="17">
        <v>1</v>
      </c>
      <c r="E235" s="18">
        <v>0</v>
      </c>
      <c r="F235" s="19">
        <v>0</v>
      </c>
      <c r="G235" s="20"/>
      <c r="H235" s="21">
        <f>H236</f>
        <v>649.6</v>
      </c>
    </row>
    <row r="236" spans="2:8">
      <c r="B236" s="2" t="s">
        <v>166</v>
      </c>
      <c r="C236" s="16">
        <v>6</v>
      </c>
      <c r="D236" s="17">
        <v>1</v>
      </c>
      <c r="E236" s="18">
        <v>1</v>
      </c>
      <c r="F236" s="19">
        <v>0</v>
      </c>
      <c r="G236" s="20"/>
      <c r="H236" s="21">
        <f>H237</f>
        <v>649.6</v>
      </c>
    </row>
    <row r="237" spans="2:8">
      <c r="B237" s="2" t="s">
        <v>167</v>
      </c>
      <c r="C237" s="16">
        <v>6</v>
      </c>
      <c r="D237" s="17">
        <v>1</v>
      </c>
      <c r="E237" s="18">
        <v>1</v>
      </c>
      <c r="F237" s="19">
        <v>85060</v>
      </c>
      <c r="G237" s="20"/>
      <c r="H237" s="21">
        <f>H238</f>
        <v>649.6</v>
      </c>
    </row>
    <row r="238" spans="2:8">
      <c r="B238" s="23" t="s">
        <v>65</v>
      </c>
      <c r="C238" s="16">
        <v>6</v>
      </c>
      <c r="D238" s="17">
        <v>1</v>
      </c>
      <c r="E238" s="18">
        <v>1</v>
      </c>
      <c r="F238" s="19">
        <v>85060</v>
      </c>
      <c r="G238" s="20">
        <v>600</v>
      </c>
      <c r="H238" s="21">
        <f>H239</f>
        <v>649.6</v>
      </c>
    </row>
    <row r="239" spans="2:8">
      <c r="B239" s="23" t="s">
        <v>66</v>
      </c>
      <c r="C239" s="16">
        <v>6</v>
      </c>
      <c r="D239" s="17">
        <v>1</v>
      </c>
      <c r="E239" s="18">
        <v>1</v>
      </c>
      <c r="F239" s="19">
        <v>85060</v>
      </c>
      <c r="G239" s="20">
        <v>610</v>
      </c>
      <c r="H239" s="21">
        <v>649.6</v>
      </c>
    </row>
    <row r="240" spans="2:8">
      <c r="B240" s="2" t="s">
        <v>168</v>
      </c>
      <c r="C240" s="16">
        <v>6</v>
      </c>
      <c r="D240" s="17">
        <v>2</v>
      </c>
      <c r="E240" s="18">
        <v>0</v>
      </c>
      <c r="F240" s="19">
        <v>0</v>
      </c>
      <c r="G240" s="20"/>
      <c r="H240" s="21">
        <f>H241</f>
        <v>6347.5</v>
      </c>
    </row>
    <row r="241" spans="2:8">
      <c r="B241" s="2" t="s">
        <v>169</v>
      </c>
      <c r="C241" s="16">
        <v>6</v>
      </c>
      <c r="D241" s="17">
        <v>2</v>
      </c>
      <c r="E241" s="18">
        <v>1</v>
      </c>
      <c r="F241" s="19">
        <v>0</v>
      </c>
      <c r="G241" s="20"/>
      <c r="H241" s="21">
        <f>H242+H245+H250</f>
        <v>6347.5</v>
      </c>
    </row>
    <row r="242" spans="2:8">
      <c r="B242" s="2" t="s">
        <v>170</v>
      </c>
      <c r="C242" s="16">
        <v>6</v>
      </c>
      <c r="D242" s="17">
        <v>2</v>
      </c>
      <c r="E242" s="18">
        <v>1</v>
      </c>
      <c r="F242" s="19">
        <v>2040</v>
      </c>
      <c r="G242" s="20"/>
      <c r="H242" s="21">
        <f>H243</f>
        <v>3983</v>
      </c>
    </row>
    <row r="243" spans="2:8" ht="31.5">
      <c r="B243" s="23" t="s">
        <v>55</v>
      </c>
      <c r="C243" s="16">
        <v>6</v>
      </c>
      <c r="D243" s="17">
        <v>2</v>
      </c>
      <c r="E243" s="18">
        <v>1</v>
      </c>
      <c r="F243" s="19">
        <v>2040</v>
      </c>
      <c r="G243" s="20">
        <v>100</v>
      </c>
      <c r="H243" s="21">
        <f>H244</f>
        <v>3983</v>
      </c>
    </row>
    <row r="244" spans="2:8">
      <c r="B244" s="23" t="s">
        <v>56</v>
      </c>
      <c r="C244" s="16">
        <v>6</v>
      </c>
      <c r="D244" s="17">
        <v>2</v>
      </c>
      <c r="E244" s="18">
        <v>1</v>
      </c>
      <c r="F244" s="19">
        <v>2040</v>
      </c>
      <c r="G244" s="20">
        <v>120</v>
      </c>
      <c r="H244" s="21">
        <v>3983</v>
      </c>
    </row>
    <row r="245" spans="2:8" ht="31.5">
      <c r="B245" s="2" t="s">
        <v>171</v>
      </c>
      <c r="C245" s="16">
        <v>6</v>
      </c>
      <c r="D245" s="17">
        <v>2</v>
      </c>
      <c r="E245" s="18">
        <v>1</v>
      </c>
      <c r="F245" s="19">
        <v>84120</v>
      </c>
      <c r="G245" s="20"/>
      <c r="H245" s="21">
        <f>H246+H248</f>
        <v>1900.6000000000001</v>
      </c>
    </row>
    <row r="246" spans="2:8" ht="31.5">
      <c r="B246" s="23" t="s">
        <v>55</v>
      </c>
      <c r="C246" s="16">
        <v>6</v>
      </c>
      <c r="D246" s="17">
        <v>2</v>
      </c>
      <c r="E246" s="18">
        <v>1</v>
      </c>
      <c r="F246" s="19">
        <v>84120</v>
      </c>
      <c r="G246" s="20">
        <v>100</v>
      </c>
      <c r="H246" s="21">
        <f>H247</f>
        <v>1815.9</v>
      </c>
    </row>
    <row r="247" spans="2:8">
      <c r="B247" s="23" t="s">
        <v>56</v>
      </c>
      <c r="C247" s="16">
        <v>6</v>
      </c>
      <c r="D247" s="17">
        <v>2</v>
      </c>
      <c r="E247" s="18">
        <v>1</v>
      </c>
      <c r="F247" s="19">
        <v>84120</v>
      </c>
      <c r="G247" s="20">
        <v>120</v>
      </c>
      <c r="H247" s="21">
        <v>1815.9</v>
      </c>
    </row>
    <row r="248" spans="2:8">
      <c r="B248" s="23" t="s">
        <v>103</v>
      </c>
      <c r="C248" s="16">
        <v>6</v>
      </c>
      <c r="D248" s="17">
        <v>2</v>
      </c>
      <c r="E248" s="18">
        <v>1</v>
      </c>
      <c r="F248" s="19">
        <v>84120</v>
      </c>
      <c r="G248" s="20">
        <v>200</v>
      </c>
      <c r="H248" s="21">
        <f>H249</f>
        <v>84.7</v>
      </c>
    </row>
    <row r="249" spans="2:8">
      <c r="B249" s="23" t="s">
        <v>57</v>
      </c>
      <c r="C249" s="16">
        <v>6</v>
      </c>
      <c r="D249" s="17">
        <v>2</v>
      </c>
      <c r="E249" s="18">
        <v>1</v>
      </c>
      <c r="F249" s="19">
        <v>84120</v>
      </c>
      <c r="G249" s="20">
        <v>240</v>
      </c>
      <c r="H249" s="21">
        <v>84.7</v>
      </c>
    </row>
    <row r="250" spans="2:8">
      <c r="B250" s="2" t="s">
        <v>81</v>
      </c>
      <c r="C250" s="16">
        <v>6</v>
      </c>
      <c r="D250" s="17">
        <v>2</v>
      </c>
      <c r="E250" s="18">
        <v>1</v>
      </c>
      <c r="F250" s="19">
        <v>99990</v>
      </c>
      <c r="G250" s="20"/>
      <c r="H250" s="21">
        <f>H251</f>
        <v>463.9</v>
      </c>
    </row>
    <row r="251" spans="2:8">
      <c r="B251" s="2" t="s">
        <v>103</v>
      </c>
      <c r="C251" s="16">
        <v>6</v>
      </c>
      <c r="D251" s="17">
        <v>2</v>
      </c>
      <c r="E251" s="18">
        <v>1</v>
      </c>
      <c r="F251" s="19">
        <v>99990</v>
      </c>
      <c r="G251" s="20">
        <v>200</v>
      </c>
      <c r="H251" s="21">
        <f>H252</f>
        <v>463.9</v>
      </c>
    </row>
    <row r="252" spans="2:8">
      <c r="B252" s="2" t="s">
        <v>57</v>
      </c>
      <c r="C252" s="16">
        <v>6</v>
      </c>
      <c r="D252" s="17">
        <v>2</v>
      </c>
      <c r="E252" s="18">
        <v>1</v>
      </c>
      <c r="F252" s="19">
        <v>99990</v>
      </c>
      <c r="G252" s="20">
        <v>240</v>
      </c>
      <c r="H252" s="21">
        <v>463.9</v>
      </c>
    </row>
    <row r="253" spans="2:8" ht="31.5">
      <c r="B253" s="24" t="s">
        <v>172</v>
      </c>
      <c r="C253" s="25">
        <v>7</v>
      </c>
      <c r="D253" s="26">
        <v>0</v>
      </c>
      <c r="E253" s="27">
        <v>0</v>
      </c>
      <c r="F253" s="28">
        <v>0</v>
      </c>
      <c r="G253" s="20"/>
      <c r="H253" s="21">
        <f>H254+H259+H264+H272</f>
        <v>12311</v>
      </c>
    </row>
    <row r="254" spans="2:8">
      <c r="B254" s="24" t="s">
        <v>173</v>
      </c>
      <c r="C254" s="25">
        <v>7</v>
      </c>
      <c r="D254" s="26">
        <v>1</v>
      </c>
      <c r="E254" s="27">
        <v>0</v>
      </c>
      <c r="F254" s="28">
        <v>0</v>
      </c>
      <c r="G254" s="20"/>
      <c r="H254" s="21">
        <f>H255</f>
        <v>9571</v>
      </c>
    </row>
    <row r="255" spans="2:8">
      <c r="B255" s="24" t="s">
        <v>174</v>
      </c>
      <c r="C255" s="25">
        <v>7</v>
      </c>
      <c r="D255" s="26">
        <v>1</v>
      </c>
      <c r="E255" s="27">
        <v>1</v>
      </c>
      <c r="F255" s="28">
        <v>0</v>
      </c>
      <c r="G255" s="20"/>
      <c r="H255" s="21">
        <f>H256</f>
        <v>9571</v>
      </c>
    </row>
    <row r="256" spans="2:8">
      <c r="B256" s="24" t="s">
        <v>175</v>
      </c>
      <c r="C256" s="25">
        <v>7</v>
      </c>
      <c r="D256" s="26">
        <v>1</v>
      </c>
      <c r="E256" s="27">
        <v>1</v>
      </c>
      <c r="F256" s="28">
        <v>84150</v>
      </c>
      <c r="G256" s="20"/>
      <c r="H256" s="21">
        <f>H257</f>
        <v>9571</v>
      </c>
    </row>
    <row r="257" spans="2:8">
      <c r="B257" s="23" t="s">
        <v>52</v>
      </c>
      <c r="C257" s="25">
        <v>7</v>
      </c>
      <c r="D257" s="26">
        <v>1</v>
      </c>
      <c r="E257" s="27">
        <v>1</v>
      </c>
      <c r="F257" s="28">
        <v>84150</v>
      </c>
      <c r="G257" s="20">
        <v>800</v>
      </c>
      <c r="H257" s="21">
        <f>H258</f>
        <v>9571</v>
      </c>
    </row>
    <row r="258" spans="2:8" ht="31.5">
      <c r="B258" s="23" t="s">
        <v>125</v>
      </c>
      <c r="C258" s="25">
        <v>7</v>
      </c>
      <c r="D258" s="26">
        <v>1</v>
      </c>
      <c r="E258" s="27">
        <v>1</v>
      </c>
      <c r="F258" s="28">
        <v>84150</v>
      </c>
      <c r="G258" s="20">
        <v>810</v>
      </c>
      <c r="H258" s="21">
        <v>9571</v>
      </c>
    </row>
    <row r="259" spans="2:8">
      <c r="B259" s="24" t="s">
        <v>176</v>
      </c>
      <c r="C259" s="25">
        <v>7</v>
      </c>
      <c r="D259" s="26">
        <v>2</v>
      </c>
      <c r="E259" s="27">
        <v>0</v>
      </c>
      <c r="F259" s="28">
        <v>0</v>
      </c>
      <c r="G259" s="20"/>
      <c r="H259" s="21">
        <f>H260</f>
        <v>1500</v>
      </c>
    </row>
    <row r="260" spans="2:8">
      <c r="B260" s="24" t="s">
        <v>177</v>
      </c>
      <c r="C260" s="25">
        <v>7</v>
      </c>
      <c r="D260" s="26">
        <v>2</v>
      </c>
      <c r="E260" s="27">
        <v>1</v>
      </c>
      <c r="F260" s="28">
        <v>0</v>
      </c>
      <c r="G260" s="20"/>
      <c r="H260" s="21">
        <f>H261</f>
        <v>1500</v>
      </c>
    </row>
    <row r="261" spans="2:8">
      <c r="B261" s="24" t="s">
        <v>178</v>
      </c>
      <c r="C261" s="25">
        <v>7</v>
      </c>
      <c r="D261" s="26">
        <v>2</v>
      </c>
      <c r="E261" s="27">
        <v>1</v>
      </c>
      <c r="F261" s="28">
        <v>84170</v>
      </c>
      <c r="G261" s="20"/>
      <c r="H261" s="21">
        <f>H262</f>
        <v>1500</v>
      </c>
    </row>
    <row r="262" spans="2:8">
      <c r="B262" s="23" t="s">
        <v>52</v>
      </c>
      <c r="C262" s="25">
        <v>7</v>
      </c>
      <c r="D262" s="26">
        <v>2</v>
      </c>
      <c r="E262" s="27">
        <v>1</v>
      </c>
      <c r="F262" s="28">
        <v>84170</v>
      </c>
      <c r="G262" s="20">
        <v>800</v>
      </c>
      <c r="H262" s="21">
        <f>H263</f>
        <v>1500</v>
      </c>
    </row>
    <row r="263" spans="2:8" ht="31.5">
      <c r="B263" s="23" t="s">
        <v>125</v>
      </c>
      <c r="C263" s="25">
        <v>7</v>
      </c>
      <c r="D263" s="26">
        <v>2</v>
      </c>
      <c r="E263" s="27">
        <v>1</v>
      </c>
      <c r="F263" s="28">
        <v>84170</v>
      </c>
      <c r="G263" s="20">
        <v>810</v>
      </c>
      <c r="H263" s="21">
        <v>1500</v>
      </c>
    </row>
    <row r="264" spans="2:8" ht="31.5">
      <c r="B264" s="24" t="s">
        <v>179</v>
      </c>
      <c r="C264" s="25">
        <v>7</v>
      </c>
      <c r="D264" s="26">
        <v>4</v>
      </c>
      <c r="E264" s="27">
        <v>0</v>
      </c>
      <c r="F264" s="28">
        <v>0</v>
      </c>
      <c r="G264" s="20"/>
      <c r="H264" s="21">
        <f>H265</f>
        <v>1086</v>
      </c>
    </row>
    <row r="265" spans="2:8" ht="31.5">
      <c r="B265" s="24" t="s">
        <v>180</v>
      </c>
      <c r="C265" s="25">
        <v>7</v>
      </c>
      <c r="D265" s="26">
        <v>4</v>
      </c>
      <c r="E265" s="27">
        <v>1</v>
      </c>
      <c r="F265" s="28">
        <v>0</v>
      </c>
      <c r="G265" s="20"/>
      <c r="H265" s="21">
        <f>H269+H266</f>
        <v>1086</v>
      </c>
    </row>
    <row r="266" spans="2:8" ht="31.5">
      <c r="B266" s="24" t="s">
        <v>181</v>
      </c>
      <c r="C266" s="25">
        <v>7</v>
      </c>
      <c r="D266" s="26">
        <v>4</v>
      </c>
      <c r="E266" s="27">
        <v>1</v>
      </c>
      <c r="F266" s="28">
        <v>84200</v>
      </c>
      <c r="G266" s="20"/>
      <c r="H266" s="21">
        <f>H267</f>
        <v>286</v>
      </c>
    </row>
    <row r="267" spans="2:8">
      <c r="B267" s="2" t="s">
        <v>103</v>
      </c>
      <c r="C267" s="25">
        <v>7</v>
      </c>
      <c r="D267" s="26">
        <v>4</v>
      </c>
      <c r="E267" s="27">
        <v>1</v>
      </c>
      <c r="F267" s="28">
        <v>84200</v>
      </c>
      <c r="G267" s="20">
        <v>200</v>
      </c>
      <c r="H267" s="21">
        <f>H268</f>
        <v>286</v>
      </c>
    </row>
    <row r="268" spans="2:8">
      <c r="B268" s="2" t="s">
        <v>57</v>
      </c>
      <c r="C268" s="25">
        <v>7</v>
      </c>
      <c r="D268" s="26">
        <v>4</v>
      </c>
      <c r="E268" s="27">
        <v>1</v>
      </c>
      <c r="F268" s="28">
        <v>84200</v>
      </c>
      <c r="G268" s="20">
        <v>240</v>
      </c>
      <c r="H268" s="21">
        <v>286</v>
      </c>
    </row>
    <row r="269" spans="2:8" ht="31.5">
      <c r="B269" s="24" t="s">
        <v>182</v>
      </c>
      <c r="C269" s="25">
        <v>7</v>
      </c>
      <c r="D269" s="26">
        <v>4</v>
      </c>
      <c r="E269" s="27">
        <v>1</v>
      </c>
      <c r="F269" s="28" t="s">
        <v>183</v>
      </c>
      <c r="G269" s="20"/>
      <c r="H269" s="21">
        <f>H270</f>
        <v>800</v>
      </c>
    </row>
    <row r="270" spans="2:8">
      <c r="B270" s="2" t="s">
        <v>103</v>
      </c>
      <c r="C270" s="25">
        <v>7</v>
      </c>
      <c r="D270" s="26">
        <v>4</v>
      </c>
      <c r="E270" s="27">
        <v>1</v>
      </c>
      <c r="F270" s="28" t="s">
        <v>183</v>
      </c>
      <c r="G270" s="20">
        <v>200</v>
      </c>
      <c r="H270" s="21">
        <f>H271</f>
        <v>800</v>
      </c>
    </row>
    <row r="271" spans="2:8">
      <c r="B271" s="2" t="s">
        <v>57</v>
      </c>
      <c r="C271" s="25">
        <v>7</v>
      </c>
      <c r="D271" s="26">
        <v>4</v>
      </c>
      <c r="E271" s="27">
        <v>1</v>
      </c>
      <c r="F271" s="28" t="s">
        <v>183</v>
      </c>
      <c r="G271" s="20">
        <v>240</v>
      </c>
      <c r="H271" s="21">
        <v>800</v>
      </c>
    </row>
    <row r="272" spans="2:8">
      <c r="B272" s="24" t="s">
        <v>184</v>
      </c>
      <c r="C272" s="25">
        <v>7</v>
      </c>
      <c r="D272" s="26">
        <v>5</v>
      </c>
      <c r="E272" s="27">
        <v>0</v>
      </c>
      <c r="F272" s="28">
        <v>0</v>
      </c>
      <c r="G272" s="20"/>
      <c r="H272" s="21">
        <f>H273</f>
        <v>154</v>
      </c>
    </row>
    <row r="273" spans="2:8">
      <c r="B273" s="24" t="s">
        <v>185</v>
      </c>
      <c r="C273" s="25">
        <v>7</v>
      </c>
      <c r="D273" s="26">
        <v>5</v>
      </c>
      <c r="E273" s="27">
        <v>1</v>
      </c>
      <c r="F273" s="28">
        <v>0</v>
      </c>
      <c r="G273" s="20"/>
      <c r="H273" s="21">
        <f>H274</f>
        <v>154</v>
      </c>
    </row>
    <row r="274" spans="2:8">
      <c r="B274" s="24" t="s">
        <v>81</v>
      </c>
      <c r="C274" s="25">
        <v>7</v>
      </c>
      <c r="D274" s="26">
        <v>5</v>
      </c>
      <c r="E274" s="27">
        <v>1</v>
      </c>
      <c r="F274" s="28">
        <v>99990</v>
      </c>
      <c r="G274" s="20"/>
      <c r="H274" s="21">
        <f>H275</f>
        <v>154</v>
      </c>
    </row>
    <row r="275" spans="2:8">
      <c r="B275" s="2" t="s">
        <v>103</v>
      </c>
      <c r="C275" s="25">
        <v>7</v>
      </c>
      <c r="D275" s="26">
        <v>5</v>
      </c>
      <c r="E275" s="27">
        <v>1</v>
      </c>
      <c r="F275" s="28">
        <v>99990</v>
      </c>
      <c r="G275" s="20">
        <v>200</v>
      </c>
      <c r="H275" s="21">
        <f>H276</f>
        <v>154</v>
      </c>
    </row>
    <row r="276" spans="2:8">
      <c r="B276" s="2" t="s">
        <v>57</v>
      </c>
      <c r="C276" s="25">
        <v>7</v>
      </c>
      <c r="D276" s="26">
        <v>5</v>
      </c>
      <c r="E276" s="27">
        <v>1</v>
      </c>
      <c r="F276" s="28">
        <v>99990</v>
      </c>
      <c r="G276" s="20">
        <v>240</v>
      </c>
      <c r="H276" s="21">
        <v>154</v>
      </c>
    </row>
    <row r="277" spans="2:8" ht="31.5">
      <c r="B277" s="29" t="s">
        <v>186</v>
      </c>
      <c r="C277" s="30">
        <v>8</v>
      </c>
      <c r="D277" s="31">
        <v>0</v>
      </c>
      <c r="E277" s="32">
        <v>0</v>
      </c>
      <c r="F277" s="33">
        <v>0</v>
      </c>
      <c r="G277" s="20"/>
      <c r="H277" s="21">
        <f>H278+H284+H309+H325</f>
        <v>89862.700000000012</v>
      </c>
    </row>
    <row r="278" spans="2:8">
      <c r="B278" s="2" t="s">
        <v>187</v>
      </c>
      <c r="C278" s="16">
        <v>8</v>
      </c>
      <c r="D278" s="17">
        <v>1</v>
      </c>
      <c r="E278" s="18">
        <v>0</v>
      </c>
      <c r="F278" s="19">
        <v>0</v>
      </c>
      <c r="G278" s="20"/>
      <c r="H278" s="21">
        <f>H279</f>
        <v>1250</v>
      </c>
    </row>
    <row r="279" spans="2:8">
      <c r="B279" s="2" t="s">
        <v>187</v>
      </c>
      <c r="C279" s="16">
        <v>8</v>
      </c>
      <c r="D279" s="17">
        <v>1</v>
      </c>
      <c r="E279" s="18">
        <v>0</v>
      </c>
      <c r="F279" s="19">
        <v>0</v>
      </c>
      <c r="G279" s="20"/>
      <c r="H279" s="21">
        <f>H280</f>
        <v>1250</v>
      </c>
    </row>
    <row r="280" spans="2:8">
      <c r="B280" s="2" t="s">
        <v>188</v>
      </c>
      <c r="C280" s="16">
        <v>8</v>
      </c>
      <c r="D280" s="17">
        <v>1</v>
      </c>
      <c r="E280" s="18">
        <v>1</v>
      </c>
      <c r="F280" s="19">
        <v>0</v>
      </c>
      <c r="G280" s="20"/>
      <c r="H280" s="21">
        <f>H281</f>
        <v>1250</v>
      </c>
    </row>
    <row r="281" spans="2:8">
      <c r="B281" s="2" t="s">
        <v>81</v>
      </c>
      <c r="C281" s="16">
        <v>8</v>
      </c>
      <c r="D281" s="17">
        <v>1</v>
      </c>
      <c r="E281" s="18">
        <v>1</v>
      </c>
      <c r="F281" s="19">
        <v>99990</v>
      </c>
      <c r="G281" s="20"/>
      <c r="H281" s="21">
        <f>H282</f>
        <v>1250</v>
      </c>
    </row>
    <row r="282" spans="2:8">
      <c r="B282" s="23" t="s">
        <v>103</v>
      </c>
      <c r="C282" s="16">
        <v>8</v>
      </c>
      <c r="D282" s="17">
        <v>1</v>
      </c>
      <c r="E282" s="18">
        <v>1</v>
      </c>
      <c r="F282" s="19">
        <v>99990</v>
      </c>
      <c r="G282" s="20">
        <v>200</v>
      </c>
      <c r="H282" s="21">
        <f>H283</f>
        <v>1250</v>
      </c>
    </row>
    <row r="283" spans="2:8">
      <c r="B283" s="23" t="s">
        <v>57</v>
      </c>
      <c r="C283" s="16">
        <v>8</v>
      </c>
      <c r="D283" s="17">
        <v>1</v>
      </c>
      <c r="E283" s="18">
        <v>1</v>
      </c>
      <c r="F283" s="19">
        <v>99990</v>
      </c>
      <c r="G283" s="20">
        <v>240</v>
      </c>
      <c r="H283" s="21">
        <v>1250</v>
      </c>
    </row>
    <row r="284" spans="2:8">
      <c r="B284" s="2" t="s">
        <v>189</v>
      </c>
      <c r="C284" s="16">
        <v>8</v>
      </c>
      <c r="D284" s="17">
        <v>2</v>
      </c>
      <c r="E284" s="18">
        <v>0</v>
      </c>
      <c r="F284" s="19">
        <v>0</v>
      </c>
      <c r="G284" s="20"/>
      <c r="H284" s="21">
        <f>H285+H298+H302</f>
        <v>59207.600000000006</v>
      </c>
    </row>
    <row r="285" spans="2:8">
      <c r="B285" s="2" t="s">
        <v>190</v>
      </c>
      <c r="C285" s="16">
        <v>8</v>
      </c>
      <c r="D285" s="17">
        <v>2</v>
      </c>
      <c r="E285" s="18">
        <v>1</v>
      </c>
      <c r="F285" s="19">
        <v>0</v>
      </c>
      <c r="G285" s="20"/>
      <c r="H285" s="21">
        <f>H286+H289+H295+H292</f>
        <v>32588.6</v>
      </c>
    </row>
    <row r="286" spans="2:8">
      <c r="B286" s="2" t="s">
        <v>191</v>
      </c>
      <c r="C286" s="16">
        <v>8</v>
      </c>
      <c r="D286" s="17">
        <v>2</v>
      </c>
      <c r="E286" s="18">
        <v>1</v>
      </c>
      <c r="F286" s="19">
        <v>41110</v>
      </c>
      <c r="G286" s="20"/>
      <c r="H286" s="21">
        <f>H287</f>
        <v>6269</v>
      </c>
    </row>
    <row r="287" spans="2:8">
      <c r="B287" s="23" t="s">
        <v>70</v>
      </c>
      <c r="C287" s="16">
        <v>8</v>
      </c>
      <c r="D287" s="17">
        <v>2</v>
      </c>
      <c r="E287" s="18">
        <v>1</v>
      </c>
      <c r="F287" s="19">
        <v>41110</v>
      </c>
      <c r="G287" s="20">
        <v>400</v>
      </c>
      <c r="H287" s="21">
        <f>H288</f>
        <v>6269</v>
      </c>
    </row>
    <row r="288" spans="2:8">
      <c r="B288" s="23" t="s">
        <v>59</v>
      </c>
      <c r="C288" s="16">
        <v>8</v>
      </c>
      <c r="D288" s="17">
        <v>2</v>
      </c>
      <c r="E288" s="18">
        <v>1</v>
      </c>
      <c r="F288" s="19">
        <v>41110</v>
      </c>
      <c r="G288" s="20">
        <v>410</v>
      </c>
      <c r="H288" s="21">
        <v>6269</v>
      </c>
    </row>
    <row r="289" spans="2:8">
      <c r="B289" s="2" t="s">
        <v>192</v>
      </c>
      <c r="C289" s="16">
        <v>8</v>
      </c>
      <c r="D289" s="17">
        <v>2</v>
      </c>
      <c r="E289" s="18">
        <v>1</v>
      </c>
      <c r="F289" s="19">
        <v>82172</v>
      </c>
      <c r="G289" s="20"/>
      <c r="H289" s="21">
        <f>H290</f>
        <v>21194.1</v>
      </c>
    </row>
    <row r="290" spans="2:8">
      <c r="B290" s="23" t="s">
        <v>70</v>
      </c>
      <c r="C290" s="16">
        <v>8</v>
      </c>
      <c r="D290" s="17">
        <v>2</v>
      </c>
      <c r="E290" s="18">
        <v>1</v>
      </c>
      <c r="F290" s="19">
        <v>82172</v>
      </c>
      <c r="G290" s="20">
        <v>400</v>
      </c>
      <c r="H290" s="21">
        <f>H291</f>
        <v>21194.1</v>
      </c>
    </row>
    <row r="291" spans="2:8">
      <c r="B291" s="23" t="s">
        <v>59</v>
      </c>
      <c r="C291" s="16">
        <v>8</v>
      </c>
      <c r="D291" s="17">
        <v>2</v>
      </c>
      <c r="E291" s="18">
        <v>1</v>
      </c>
      <c r="F291" s="19">
        <v>82172</v>
      </c>
      <c r="G291" s="20">
        <v>410</v>
      </c>
      <c r="H291" s="21">
        <v>21194.1</v>
      </c>
    </row>
    <row r="292" spans="2:8">
      <c r="B292" s="2" t="s">
        <v>81</v>
      </c>
      <c r="C292" s="16">
        <v>8</v>
      </c>
      <c r="D292" s="17">
        <v>2</v>
      </c>
      <c r="E292" s="18">
        <v>1</v>
      </c>
      <c r="F292" s="19">
        <v>99990</v>
      </c>
      <c r="G292" s="20"/>
      <c r="H292" s="21">
        <f>H293</f>
        <v>2506</v>
      </c>
    </row>
    <row r="293" spans="2:8">
      <c r="B293" s="2" t="s">
        <v>103</v>
      </c>
      <c r="C293" s="16">
        <v>8</v>
      </c>
      <c r="D293" s="17">
        <v>2</v>
      </c>
      <c r="E293" s="18">
        <v>1</v>
      </c>
      <c r="F293" s="19">
        <v>99990</v>
      </c>
      <c r="G293" s="20">
        <v>200</v>
      </c>
      <c r="H293" s="21">
        <f>H294</f>
        <v>2506</v>
      </c>
    </row>
    <row r="294" spans="2:8">
      <c r="B294" s="2" t="s">
        <v>57</v>
      </c>
      <c r="C294" s="16">
        <v>8</v>
      </c>
      <c r="D294" s="17">
        <v>2</v>
      </c>
      <c r="E294" s="18">
        <v>1</v>
      </c>
      <c r="F294" s="19">
        <v>99990</v>
      </c>
      <c r="G294" s="20">
        <v>240</v>
      </c>
      <c r="H294" s="21">
        <v>2506</v>
      </c>
    </row>
    <row r="295" spans="2:8" ht="31.5">
      <c r="B295" s="2" t="s">
        <v>193</v>
      </c>
      <c r="C295" s="16">
        <v>8</v>
      </c>
      <c r="D295" s="17">
        <v>2</v>
      </c>
      <c r="E295" s="18">
        <v>1</v>
      </c>
      <c r="F295" s="19" t="s">
        <v>194</v>
      </c>
      <c r="G295" s="20"/>
      <c r="H295" s="21">
        <f>H296</f>
        <v>2619.5</v>
      </c>
    </row>
    <row r="296" spans="2:8">
      <c r="B296" s="23" t="s">
        <v>70</v>
      </c>
      <c r="C296" s="16">
        <v>8</v>
      </c>
      <c r="D296" s="17">
        <v>2</v>
      </c>
      <c r="E296" s="18">
        <v>1</v>
      </c>
      <c r="F296" s="19" t="s">
        <v>194</v>
      </c>
      <c r="G296" s="20">
        <v>400</v>
      </c>
      <c r="H296" s="21">
        <f>H297</f>
        <v>2619.5</v>
      </c>
    </row>
    <row r="297" spans="2:8">
      <c r="B297" s="23" t="s">
        <v>59</v>
      </c>
      <c r="C297" s="16">
        <v>8</v>
      </c>
      <c r="D297" s="17">
        <v>2</v>
      </c>
      <c r="E297" s="18">
        <v>1</v>
      </c>
      <c r="F297" s="19" t="s">
        <v>194</v>
      </c>
      <c r="G297" s="20">
        <v>410</v>
      </c>
      <c r="H297" s="21">
        <v>2619.5</v>
      </c>
    </row>
    <row r="298" spans="2:8" ht="31.5">
      <c r="B298" s="2" t="s">
        <v>195</v>
      </c>
      <c r="C298" s="16">
        <v>8</v>
      </c>
      <c r="D298" s="17">
        <v>2</v>
      </c>
      <c r="E298" s="18">
        <v>2</v>
      </c>
      <c r="F298" s="19">
        <v>0</v>
      </c>
      <c r="G298" s="20"/>
      <c r="H298" s="21">
        <f>H299</f>
        <v>2946.9</v>
      </c>
    </row>
    <row r="299" spans="2:8" ht="31.5">
      <c r="B299" s="2" t="s">
        <v>196</v>
      </c>
      <c r="C299" s="16">
        <v>8</v>
      </c>
      <c r="D299" s="17">
        <v>2</v>
      </c>
      <c r="E299" s="18">
        <v>2</v>
      </c>
      <c r="F299" s="19" t="s">
        <v>197</v>
      </c>
      <c r="G299" s="20"/>
      <c r="H299" s="21">
        <f>H300</f>
        <v>2946.9</v>
      </c>
    </row>
    <row r="300" spans="2:8">
      <c r="B300" s="23" t="s">
        <v>70</v>
      </c>
      <c r="C300" s="16">
        <v>8</v>
      </c>
      <c r="D300" s="17">
        <v>2</v>
      </c>
      <c r="E300" s="18">
        <v>2</v>
      </c>
      <c r="F300" s="19" t="s">
        <v>197</v>
      </c>
      <c r="G300" s="20">
        <v>400</v>
      </c>
      <c r="H300" s="21">
        <f>H301</f>
        <v>2946.9</v>
      </c>
    </row>
    <row r="301" spans="2:8">
      <c r="B301" s="23" t="s">
        <v>59</v>
      </c>
      <c r="C301" s="16">
        <v>8</v>
      </c>
      <c r="D301" s="17">
        <v>2</v>
      </c>
      <c r="E301" s="18">
        <v>2</v>
      </c>
      <c r="F301" s="19" t="s">
        <v>197</v>
      </c>
      <c r="G301" s="20">
        <v>410</v>
      </c>
      <c r="H301" s="21">
        <v>2946.9</v>
      </c>
    </row>
    <row r="302" spans="2:8">
      <c r="B302" s="2" t="s">
        <v>198</v>
      </c>
      <c r="C302" s="16">
        <v>8</v>
      </c>
      <c r="D302" s="17">
        <v>2</v>
      </c>
      <c r="E302" s="18">
        <v>3</v>
      </c>
      <c r="F302" s="19">
        <v>0</v>
      </c>
      <c r="G302" s="20"/>
      <c r="H302" s="21">
        <f>H303+H306</f>
        <v>23672.100000000002</v>
      </c>
    </row>
    <row r="303" spans="2:8">
      <c r="B303" s="2" t="s">
        <v>192</v>
      </c>
      <c r="C303" s="16">
        <v>8</v>
      </c>
      <c r="D303" s="17">
        <v>2</v>
      </c>
      <c r="E303" s="18">
        <v>3</v>
      </c>
      <c r="F303" s="19">
        <v>82173</v>
      </c>
      <c r="G303" s="20"/>
      <c r="H303" s="21">
        <f>H304</f>
        <v>21068.2</v>
      </c>
    </row>
    <row r="304" spans="2:8">
      <c r="B304" s="23" t="s">
        <v>50</v>
      </c>
      <c r="C304" s="16">
        <v>8</v>
      </c>
      <c r="D304" s="17">
        <v>2</v>
      </c>
      <c r="E304" s="18">
        <v>3</v>
      </c>
      <c r="F304" s="19">
        <v>82173</v>
      </c>
      <c r="G304" s="20">
        <v>300</v>
      </c>
      <c r="H304" s="21">
        <f>H305</f>
        <v>21068.2</v>
      </c>
    </row>
    <row r="305" spans="2:8">
      <c r="B305" s="23" t="s">
        <v>51</v>
      </c>
      <c r="C305" s="16">
        <v>8</v>
      </c>
      <c r="D305" s="17">
        <v>2</v>
      </c>
      <c r="E305" s="18">
        <v>3</v>
      </c>
      <c r="F305" s="19">
        <v>82173</v>
      </c>
      <c r="G305" s="20">
        <v>320</v>
      </c>
      <c r="H305" s="21">
        <v>21068.2</v>
      </c>
    </row>
    <row r="306" spans="2:8" ht="31.5">
      <c r="B306" s="2" t="s">
        <v>193</v>
      </c>
      <c r="C306" s="16">
        <v>8</v>
      </c>
      <c r="D306" s="17">
        <v>2</v>
      </c>
      <c r="E306" s="18">
        <v>3</v>
      </c>
      <c r="F306" s="19" t="s">
        <v>199</v>
      </c>
      <c r="G306" s="20"/>
      <c r="H306" s="21">
        <f>H307</f>
        <v>2603.9</v>
      </c>
    </row>
    <row r="307" spans="2:8">
      <c r="B307" s="23" t="s">
        <v>50</v>
      </c>
      <c r="C307" s="16">
        <v>8</v>
      </c>
      <c r="D307" s="17">
        <v>2</v>
      </c>
      <c r="E307" s="18">
        <v>3</v>
      </c>
      <c r="F307" s="19" t="s">
        <v>199</v>
      </c>
      <c r="G307" s="20">
        <v>300</v>
      </c>
      <c r="H307" s="21">
        <f>H308</f>
        <v>2603.9</v>
      </c>
    </row>
    <row r="308" spans="2:8">
      <c r="B308" s="23" t="s">
        <v>51</v>
      </c>
      <c r="C308" s="16">
        <v>8</v>
      </c>
      <c r="D308" s="17">
        <v>2</v>
      </c>
      <c r="E308" s="18">
        <v>3</v>
      </c>
      <c r="F308" s="19" t="s">
        <v>199</v>
      </c>
      <c r="G308" s="20">
        <v>320</v>
      </c>
      <c r="H308" s="21">
        <v>2603.9</v>
      </c>
    </row>
    <row r="309" spans="2:8" ht="31.5">
      <c r="B309" s="29" t="s">
        <v>200</v>
      </c>
      <c r="C309" s="30">
        <v>8</v>
      </c>
      <c r="D309" s="31">
        <v>3</v>
      </c>
      <c r="E309" s="32">
        <v>0</v>
      </c>
      <c r="F309" s="33">
        <v>0</v>
      </c>
      <c r="G309" s="20"/>
      <c r="H309" s="21">
        <f>H310+H314+H321</f>
        <v>3082</v>
      </c>
    </row>
    <row r="310" spans="2:8" ht="47.25">
      <c r="B310" s="29" t="s">
        <v>201</v>
      </c>
      <c r="C310" s="30">
        <v>8</v>
      </c>
      <c r="D310" s="31">
        <v>3</v>
      </c>
      <c r="E310" s="32">
        <v>1</v>
      </c>
      <c r="F310" s="33">
        <v>0</v>
      </c>
      <c r="G310" s="20"/>
      <c r="H310" s="21">
        <f>H311</f>
        <v>2225.3000000000002</v>
      </c>
    </row>
    <row r="311" spans="2:8" ht="47.25">
      <c r="B311" s="29" t="s">
        <v>202</v>
      </c>
      <c r="C311" s="30">
        <v>8</v>
      </c>
      <c r="D311" s="31">
        <v>3</v>
      </c>
      <c r="E311" s="32">
        <v>1</v>
      </c>
      <c r="F311" s="33">
        <v>51350</v>
      </c>
      <c r="G311" s="20"/>
      <c r="H311" s="21">
        <f>H312</f>
        <v>2225.3000000000002</v>
      </c>
    </row>
    <row r="312" spans="2:8">
      <c r="B312" s="23" t="s">
        <v>50</v>
      </c>
      <c r="C312" s="30">
        <v>8</v>
      </c>
      <c r="D312" s="31">
        <v>3</v>
      </c>
      <c r="E312" s="32">
        <v>1</v>
      </c>
      <c r="F312" s="33">
        <v>51350</v>
      </c>
      <c r="G312" s="20">
        <v>300</v>
      </c>
      <c r="H312" s="21">
        <f>H313</f>
        <v>2225.3000000000002</v>
      </c>
    </row>
    <row r="313" spans="2:8">
      <c r="B313" s="23" t="s">
        <v>51</v>
      </c>
      <c r="C313" s="30">
        <v>8</v>
      </c>
      <c r="D313" s="31">
        <v>3</v>
      </c>
      <c r="E313" s="32">
        <v>1</v>
      </c>
      <c r="F313" s="33">
        <v>51350</v>
      </c>
      <c r="G313" s="20">
        <v>320</v>
      </c>
      <c r="H313" s="21">
        <v>2225.3000000000002</v>
      </c>
    </row>
    <row r="314" spans="2:8" ht="31.5">
      <c r="B314" s="29" t="s">
        <v>203</v>
      </c>
      <c r="C314" s="30">
        <v>8</v>
      </c>
      <c r="D314" s="31">
        <v>3</v>
      </c>
      <c r="E314" s="32">
        <v>2</v>
      </c>
      <c r="F314" s="33">
        <v>0</v>
      </c>
      <c r="G314" s="20"/>
      <c r="H314" s="21">
        <f>H318+H315</f>
        <v>831.6</v>
      </c>
    </row>
    <row r="315" spans="2:8" ht="31.5">
      <c r="B315" s="29" t="s">
        <v>204</v>
      </c>
      <c r="C315" s="30">
        <v>8</v>
      </c>
      <c r="D315" s="31">
        <v>3</v>
      </c>
      <c r="E315" s="32">
        <v>2</v>
      </c>
      <c r="F315" s="33" t="s">
        <v>205</v>
      </c>
      <c r="G315" s="20"/>
      <c r="H315" s="21">
        <f>H316</f>
        <v>41.6</v>
      </c>
    </row>
    <row r="316" spans="2:8">
      <c r="B316" s="23" t="s">
        <v>50</v>
      </c>
      <c r="C316" s="30">
        <v>8</v>
      </c>
      <c r="D316" s="31">
        <v>3</v>
      </c>
      <c r="E316" s="32">
        <v>2</v>
      </c>
      <c r="F316" s="33" t="s">
        <v>205</v>
      </c>
      <c r="G316" s="20">
        <v>300</v>
      </c>
      <c r="H316" s="21">
        <f>H317</f>
        <v>41.6</v>
      </c>
    </row>
    <row r="317" spans="2:8">
      <c r="B317" s="23" t="s">
        <v>51</v>
      </c>
      <c r="C317" s="30">
        <v>8</v>
      </c>
      <c r="D317" s="31">
        <v>3</v>
      </c>
      <c r="E317" s="32">
        <v>2</v>
      </c>
      <c r="F317" s="33" t="s">
        <v>205</v>
      </c>
      <c r="G317" s="20">
        <v>320</v>
      </c>
      <c r="H317" s="21">
        <v>41.6</v>
      </c>
    </row>
    <row r="318" spans="2:8" ht="31.5">
      <c r="B318" s="29" t="s">
        <v>206</v>
      </c>
      <c r="C318" s="30">
        <v>8</v>
      </c>
      <c r="D318" s="31">
        <v>3</v>
      </c>
      <c r="E318" s="32">
        <v>2</v>
      </c>
      <c r="F318" s="33" t="s">
        <v>207</v>
      </c>
      <c r="G318" s="20"/>
      <c r="H318" s="21">
        <f>H319</f>
        <v>790</v>
      </c>
    </row>
    <row r="319" spans="2:8">
      <c r="B319" s="23" t="s">
        <v>50</v>
      </c>
      <c r="C319" s="30">
        <v>8</v>
      </c>
      <c r="D319" s="31">
        <v>3</v>
      </c>
      <c r="E319" s="32">
        <v>2</v>
      </c>
      <c r="F319" s="33" t="s">
        <v>207</v>
      </c>
      <c r="G319" s="20">
        <v>300</v>
      </c>
      <c r="H319" s="21">
        <f>H320</f>
        <v>790</v>
      </c>
    </row>
    <row r="320" spans="2:8">
      <c r="B320" s="23" t="s">
        <v>51</v>
      </c>
      <c r="C320" s="30">
        <v>8</v>
      </c>
      <c r="D320" s="31">
        <v>3</v>
      </c>
      <c r="E320" s="32">
        <v>2</v>
      </c>
      <c r="F320" s="33" t="s">
        <v>207</v>
      </c>
      <c r="G320" s="20">
        <v>320</v>
      </c>
      <c r="H320" s="21">
        <v>790</v>
      </c>
    </row>
    <row r="321" spans="2:8" ht="63">
      <c r="B321" s="29" t="s">
        <v>208</v>
      </c>
      <c r="C321" s="30">
        <v>8</v>
      </c>
      <c r="D321" s="31">
        <v>3</v>
      </c>
      <c r="E321" s="32">
        <v>4</v>
      </c>
      <c r="F321" s="33">
        <v>0</v>
      </c>
      <c r="G321" s="20"/>
      <c r="H321" s="21">
        <f>H322</f>
        <v>25.1</v>
      </c>
    </row>
    <row r="322" spans="2:8" ht="63">
      <c r="B322" s="29" t="s">
        <v>209</v>
      </c>
      <c r="C322" s="30">
        <v>8</v>
      </c>
      <c r="D322" s="31">
        <v>3</v>
      </c>
      <c r="E322" s="32">
        <v>4</v>
      </c>
      <c r="F322" s="33">
        <v>84220</v>
      </c>
      <c r="G322" s="20"/>
      <c r="H322" s="21">
        <f>H323</f>
        <v>25.1</v>
      </c>
    </row>
    <row r="323" spans="2:8" ht="31.5">
      <c r="B323" s="23" t="s">
        <v>55</v>
      </c>
      <c r="C323" s="30">
        <v>8</v>
      </c>
      <c r="D323" s="31">
        <v>3</v>
      </c>
      <c r="E323" s="32">
        <v>4</v>
      </c>
      <c r="F323" s="33">
        <v>84220</v>
      </c>
      <c r="G323" s="20">
        <v>100</v>
      </c>
      <c r="H323" s="21">
        <f>H324</f>
        <v>25.1</v>
      </c>
    </row>
    <row r="324" spans="2:8">
      <c r="B324" s="23" t="s">
        <v>56</v>
      </c>
      <c r="C324" s="30">
        <v>8</v>
      </c>
      <c r="D324" s="31">
        <v>3</v>
      </c>
      <c r="E324" s="32">
        <v>4</v>
      </c>
      <c r="F324" s="33">
        <v>84220</v>
      </c>
      <c r="G324" s="20">
        <v>120</v>
      </c>
      <c r="H324" s="21">
        <v>25.1</v>
      </c>
    </row>
    <row r="325" spans="2:8">
      <c r="B325" s="2" t="s">
        <v>210</v>
      </c>
      <c r="C325" s="16">
        <v>8</v>
      </c>
      <c r="D325" s="17">
        <v>4</v>
      </c>
      <c r="E325" s="18">
        <v>0</v>
      </c>
      <c r="F325" s="19">
        <v>0</v>
      </c>
      <c r="G325" s="20"/>
      <c r="H325" s="21">
        <f>H326</f>
        <v>26323.1</v>
      </c>
    </row>
    <row r="326" spans="2:8" ht="31.5">
      <c r="B326" s="2" t="s">
        <v>211</v>
      </c>
      <c r="C326" s="16">
        <v>8</v>
      </c>
      <c r="D326" s="17">
        <v>4</v>
      </c>
      <c r="E326" s="18">
        <v>1</v>
      </c>
      <c r="F326" s="19">
        <v>0</v>
      </c>
      <c r="G326" s="20"/>
      <c r="H326" s="21">
        <f>H327</f>
        <v>26323.1</v>
      </c>
    </row>
    <row r="327" spans="2:8">
      <c r="B327" s="2" t="s">
        <v>83</v>
      </c>
      <c r="C327" s="16">
        <v>8</v>
      </c>
      <c r="D327" s="17">
        <v>4</v>
      </c>
      <c r="E327" s="18">
        <v>1</v>
      </c>
      <c r="F327" s="19">
        <v>590</v>
      </c>
      <c r="G327" s="20"/>
      <c r="H327" s="21">
        <f>H328+H330+H332</f>
        <v>26323.1</v>
      </c>
    </row>
    <row r="328" spans="2:8" ht="31.5">
      <c r="B328" s="23" t="s">
        <v>55</v>
      </c>
      <c r="C328" s="16">
        <v>8</v>
      </c>
      <c r="D328" s="17">
        <v>4</v>
      </c>
      <c r="E328" s="18">
        <v>1</v>
      </c>
      <c r="F328" s="19">
        <v>590</v>
      </c>
      <c r="G328" s="20">
        <v>100</v>
      </c>
      <c r="H328" s="21">
        <f>H329</f>
        <v>24275</v>
      </c>
    </row>
    <row r="329" spans="2:8">
      <c r="B329" s="23" t="s">
        <v>60</v>
      </c>
      <c r="C329" s="16">
        <v>8</v>
      </c>
      <c r="D329" s="17">
        <v>4</v>
      </c>
      <c r="E329" s="18">
        <v>1</v>
      </c>
      <c r="F329" s="19">
        <v>590</v>
      </c>
      <c r="G329" s="20">
        <v>110</v>
      </c>
      <c r="H329" s="21">
        <v>24275</v>
      </c>
    </row>
    <row r="330" spans="2:8">
      <c r="B330" s="23" t="s">
        <v>103</v>
      </c>
      <c r="C330" s="16">
        <v>8</v>
      </c>
      <c r="D330" s="17">
        <v>4</v>
      </c>
      <c r="E330" s="18">
        <v>1</v>
      </c>
      <c r="F330" s="19">
        <v>590</v>
      </c>
      <c r="G330" s="20">
        <v>200</v>
      </c>
      <c r="H330" s="21">
        <f>H331</f>
        <v>1982</v>
      </c>
    </row>
    <row r="331" spans="2:8">
      <c r="B331" s="23" t="s">
        <v>57</v>
      </c>
      <c r="C331" s="16">
        <v>8</v>
      </c>
      <c r="D331" s="17">
        <v>4</v>
      </c>
      <c r="E331" s="18">
        <v>1</v>
      </c>
      <c r="F331" s="19">
        <v>590</v>
      </c>
      <c r="G331" s="20">
        <v>240</v>
      </c>
      <c r="H331" s="21">
        <v>1982</v>
      </c>
    </row>
    <row r="332" spans="2:8">
      <c r="B332" s="23" t="s">
        <v>52</v>
      </c>
      <c r="C332" s="16">
        <v>8</v>
      </c>
      <c r="D332" s="17">
        <v>4</v>
      </c>
      <c r="E332" s="18">
        <v>1</v>
      </c>
      <c r="F332" s="19">
        <v>590</v>
      </c>
      <c r="G332" s="20">
        <v>800</v>
      </c>
      <c r="H332" s="21">
        <f>H333</f>
        <v>66.099999999999994</v>
      </c>
    </row>
    <row r="333" spans="2:8">
      <c r="B333" s="23" t="s">
        <v>53</v>
      </c>
      <c r="C333" s="16">
        <v>8</v>
      </c>
      <c r="D333" s="17">
        <v>4</v>
      </c>
      <c r="E333" s="18">
        <v>1</v>
      </c>
      <c r="F333" s="19">
        <v>590</v>
      </c>
      <c r="G333" s="20">
        <v>850</v>
      </c>
      <c r="H333" s="21">
        <v>66.099999999999994</v>
      </c>
    </row>
    <row r="334" spans="2:8" ht="31.5">
      <c r="B334" s="2" t="s">
        <v>212</v>
      </c>
      <c r="C334" s="16">
        <v>9</v>
      </c>
      <c r="D334" s="17">
        <v>0</v>
      </c>
      <c r="E334" s="18">
        <v>0</v>
      </c>
      <c r="F334" s="19">
        <v>0</v>
      </c>
      <c r="G334" s="20"/>
      <c r="H334" s="21">
        <f>H335+H343+H348</f>
        <v>42771.299999999996</v>
      </c>
    </row>
    <row r="335" spans="2:8">
      <c r="B335" s="2" t="s">
        <v>213</v>
      </c>
      <c r="C335" s="16">
        <v>9</v>
      </c>
      <c r="D335" s="17">
        <v>1</v>
      </c>
      <c r="E335" s="18">
        <v>0</v>
      </c>
      <c r="F335" s="19">
        <v>0</v>
      </c>
      <c r="G335" s="20"/>
      <c r="H335" s="21">
        <f>H336</f>
        <v>36573.799999999996</v>
      </c>
    </row>
    <row r="336" spans="2:8" ht="31.5">
      <c r="B336" s="2" t="s">
        <v>214</v>
      </c>
      <c r="C336" s="16">
        <v>9</v>
      </c>
      <c r="D336" s="17">
        <v>1</v>
      </c>
      <c r="E336" s="18">
        <v>2</v>
      </c>
      <c r="F336" s="19">
        <v>0</v>
      </c>
      <c r="G336" s="20"/>
      <c r="H336" s="21">
        <f>H337+H340</f>
        <v>36573.799999999996</v>
      </c>
    </row>
    <row r="337" spans="2:8">
      <c r="B337" s="2" t="s">
        <v>215</v>
      </c>
      <c r="C337" s="16">
        <v>9</v>
      </c>
      <c r="D337" s="17">
        <v>1</v>
      </c>
      <c r="E337" s="18">
        <v>2</v>
      </c>
      <c r="F337" s="19">
        <v>82190</v>
      </c>
      <c r="G337" s="20"/>
      <c r="H337" s="21">
        <f>H338</f>
        <v>34745.1</v>
      </c>
    </row>
    <row r="338" spans="2:8">
      <c r="B338" s="23" t="s">
        <v>52</v>
      </c>
      <c r="C338" s="16">
        <v>9</v>
      </c>
      <c r="D338" s="17">
        <v>1</v>
      </c>
      <c r="E338" s="18">
        <v>2</v>
      </c>
      <c r="F338" s="19">
        <v>82190</v>
      </c>
      <c r="G338" s="20">
        <v>800</v>
      </c>
      <c r="H338" s="21">
        <f>H339</f>
        <v>34745.1</v>
      </c>
    </row>
    <row r="339" spans="2:8" ht="31.5">
      <c r="B339" s="23" t="s">
        <v>125</v>
      </c>
      <c r="C339" s="16">
        <v>9</v>
      </c>
      <c r="D339" s="17">
        <v>1</v>
      </c>
      <c r="E339" s="18">
        <v>2</v>
      </c>
      <c r="F339" s="19">
        <v>82190</v>
      </c>
      <c r="G339" s="20">
        <v>810</v>
      </c>
      <c r="H339" s="21">
        <v>34745.1</v>
      </c>
    </row>
    <row r="340" spans="2:8" ht="31.5">
      <c r="B340" s="2" t="s">
        <v>216</v>
      </c>
      <c r="C340" s="16">
        <v>9</v>
      </c>
      <c r="D340" s="17">
        <v>1</v>
      </c>
      <c r="E340" s="18">
        <v>2</v>
      </c>
      <c r="F340" s="19" t="s">
        <v>217</v>
      </c>
      <c r="G340" s="20"/>
      <c r="H340" s="21">
        <f>H341</f>
        <v>1828.7</v>
      </c>
    </row>
    <row r="341" spans="2:8">
      <c r="B341" s="23" t="s">
        <v>52</v>
      </c>
      <c r="C341" s="16">
        <v>9</v>
      </c>
      <c r="D341" s="17">
        <v>1</v>
      </c>
      <c r="E341" s="18">
        <v>2</v>
      </c>
      <c r="F341" s="19" t="s">
        <v>217</v>
      </c>
      <c r="G341" s="20">
        <v>800</v>
      </c>
      <c r="H341" s="21">
        <f>H342</f>
        <v>1828.7</v>
      </c>
    </row>
    <row r="342" spans="2:8" ht="31.5">
      <c r="B342" s="23" t="s">
        <v>125</v>
      </c>
      <c r="C342" s="16">
        <v>9</v>
      </c>
      <c r="D342" s="17">
        <v>1</v>
      </c>
      <c r="E342" s="18">
        <v>2</v>
      </c>
      <c r="F342" s="19" t="s">
        <v>217</v>
      </c>
      <c r="G342" s="20">
        <v>810</v>
      </c>
      <c r="H342" s="21">
        <v>1828.7</v>
      </c>
    </row>
    <row r="343" spans="2:8">
      <c r="B343" s="2" t="s">
        <v>218</v>
      </c>
      <c r="C343" s="16">
        <v>9</v>
      </c>
      <c r="D343" s="17">
        <v>2</v>
      </c>
      <c r="E343" s="18">
        <v>0</v>
      </c>
      <c r="F343" s="19">
        <v>0</v>
      </c>
      <c r="G343" s="20"/>
      <c r="H343" s="21">
        <f>H344</f>
        <v>855.1</v>
      </c>
    </row>
    <row r="344" spans="2:8">
      <c r="B344" s="2" t="s">
        <v>219</v>
      </c>
      <c r="C344" s="16">
        <v>9</v>
      </c>
      <c r="D344" s="17">
        <v>2</v>
      </c>
      <c r="E344" s="18">
        <v>1</v>
      </c>
      <c r="F344" s="19">
        <v>0</v>
      </c>
      <c r="G344" s="20"/>
      <c r="H344" s="21">
        <f>H345</f>
        <v>855.1</v>
      </c>
    </row>
    <row r="345" spans="2:8" ht="31.5">
      <c r="B345" s="1" t="s">
        <v>220</v>
      </c>
      <c r="C345" s="16">
        <v>9</v>
      </c>
      <c r="D345" s="17">
        <v>2</v>
      </c>
      <c r="E345" s="18">
        <v>1</v>
      </c>
      <c r="F345" s="19">
        <v>96010</v>
      </c>
      <c r="G345" s="20"/>
      <c r="H345" s="21">
        <f>H346</f>
        <v>855.1</v>
      </c>
    </row>
    <row r="346" spans="2:8">
      <c r="B346" s="23" t="s">
        <v>65</v>
      </c>
      <c r="C346" s="16">
        <v>9</v>
      </c>
      <c r="D346" s="17">
        <v>2</v>
      </c>
      <c r="E346" s="18">
        <v>1</v>
      </c>
      <c r="F346" s="19">
        <v>96010</v>
      </c>
      <c r="G346" s="20">
        <v>600</v>
      </c>
      <c r="H346" s="21">
        <f>H347</f>
        <v>855.1</v>
      </c>
    </row>
    <row r="347" spans="2:8">
      <c r="B347" s="23" t="s">
        <v>62</v>
      </c>
      <c r="C347" s="16">
        <v>9</v>
      </c>
      <c r="D347" s="17">
        <v>2</v>
      </c>
      <c r="E347" s="18">
        <v>1</v>
      </c>
      <c r="F347" s="19">
        <v>96010</v>
      </c>
      <c r="G347" s="20">
        <v>630</v>
      </c>
      <c r="H347" s="21">
        <v>855.1</v>
      </c>
    </row>
    <row r="348" spans="2:8">
      <c r="B348" s="2" t="s">
        <v>221</v>
      </c>
      <c r="C348" s="34">
        <v>9</v>
      </c>
      <c r="D348" s="35">
        <v>3</v>
      </c>
      <c r="E348" s="36">
        <v>0</v>
      </c>
      <c r="F348" s="37">
        <v>0</v>
      </c>
      <c r="G348" s="20"/>
      <c r="H348" s="21">
        <f>H349</f>
        <v>5342.4</v>
      </c>
    </row>
    <row r="349" spans="2:8" ht="78.75">
      <c r="B349" s="2" t="s">
        <v>222</v>
      </c>
      <c r="C349" s="34">
        <v>9</v>
      </c>
      <c r="D349" s="35">
        <v>3</v>
      </c>
      <c r="E349" s="36">
        <v>1</v>
      </c>
      <c r="F349" s="37">
        <v>0</v>
      </c>
      <c r="G349" s="20"/>
      <c r="H349" s="21">
        <f>H350+H353</f>
        <v>5342.4</v>
      </c>
    </row>
    <row r="350" spans="2:8" ht="63">
      <c r="B350" s="2" t="s">
        <v>223</v>
      </c>
      <c r="C350" s="34">
        <v>9</v>
      </c>
      <c r="D350" s="35">
        <v>3</v>
      </c>
      <c r="E350" s="36">
        <v>1</v>
      </c>
      <c r="F350" s="37">
        <v>82210</v>
      </c>
      <c r="G350" s="20"/>
      <c r="H350" s="21">
        <f>H351</f>
        <v>5289</v>
      </c>
    </row>
    <row r="351" spans="2:8">
      <c r="B351" s="23" t="s">
        <v>52</v>
      </c>
      <c r="C351" s="34">
        <v>9</v>
      </c>
      <c r="D351" s="35">
        <v>3</v>
      </c>
      <c r="E351" s="36">
        <v>1</v>
      </c>
      <c r="F351" s="37">
        <v>82210</v>
      </c>
      <c r="G351" s="20">
        <v>800</v>
      </c>
      <c r="H351" s="21">
        <f>H352</f>
        <v>5289</v>
      </c>
    </row>
    <row r="352" spans="2:8" ht="31.5">
      <c r="B352" s="23" t="s">
        <v>125</v>
      </c>
      <c r="C352" s="34">
        <v>9</v>
      </c>
      <c r="D352" s="35">
        <v>3</v>
      </c>
      <c r="E352" s="36">
        <v>1</v>
      </c>
      <c r="F352" s="37">
        <v>82210</v>
      </c>
      <c r="G352" s="20">
        <v>810</v>
      </c>
      <c r="H352" s="21">
        <v>5289</v>
      </c>
    </row>
    <row r="353" spans="2:8" ht="63">
      <c r="B353" s="2" t="s">
        <v>224</v>
      </c>
      <c r="C353" s="34">
        <v>9</v>
      </c>
      <c r="D353" s="35">
        <v>3</v>
      </c>
      <c r="E353" s="36">
        <v>1</v>
      </c>
      <c r="F353" s="19" t="s">
        <v>225</v>
      </c>
      <c r="G353" s="20"/>
      <c r="H353" s="21">
        <f>H354</f>
        <v>53.4</v>
      </c>
    </row>
    <row r="354" spans="2:8">
      <c r="B354" s="23" t="s">
        <v>52</v>
      </c>
      <c r="C354" s="34">
        <v>9</v>
      </c>
      <c r="D354" s="35">
        <v>3</v>
      </c>
      <c r="E354" s="36">
        <v>1</v>
      </c>
      <c r="F354" s="19" t="s">
        <v>225</v>
      </c>
      <c r="G354" s="20">
        <v>800</v>
      </c>
      <c r="H354" s="21">
        <f>H355</f>
        <v>53.4</v>
      </c>
    </row>
    <row r="355" spans="2:8" ht="31.5">
      <c r="B355" s="23" t="s">
        <v>125</v>
      </c>
      <c r="C355" s="34">
        <v>9</v>
      </c>
      <c r="D355" s="35">
        <v>3</v>
      </c>
      <c r="E355" s="36">
        <v>1</v>
      </c>
      <c r="F355" s="19" t="s">
        <v>225</v>
      </c>
      <c r="G355" s="20">
        <v>810</v>
      </c>
      <c r="H355" s="21">
        <v>53.4</v>
      </c>
    </row>
    <row r="356" spans="2:8" ht="63">
      <c r="B356" s="2" t="s">
        <v>226</v>
      </c>
      <c r="C356" s="16">
        <v>10</v>
      </c>
      <c r="D356" s="17">
        <v>0</v>
      </c>
      <c r="E356" s="18">
        <v>0</v>
      </c>
      <c r="F356" s="19">
        <v>0</v>
      </c>
      <c r="G356" s="20"/>
      <c r="H356" s="21">
        <f>H357+H389+H394+H403</f>
        <v>11593.4</v>
      </c>
    </row>
    <row r="357" spans="2:8">
      <c r="B357" s="2" t="s">
        <v>227</v>
      </c>
      <c r="C357" s="16">
        <v>10</v>
      </c>
      <c r="D357" s="17">
        <v>1</v>
      </c>
      <c r="E357" s="18">
        <v>0</v>
      </c>
      <c r="F357" s="19">
        <v>0</v>
      </c>
      <c r="G357" s="20"/>
      <c r="H357" s="21">
        <f>H358+H362+H369+H375+H379</f>
        <v>5352</v>
      </c>
    </row>
    <row r="358" spans="2:8" ht="31.5">
      <c r="B358" s="2" t="s">
        <v>228</v>
      </c>
      <c r="C358" s="16">
        <v>10</v>
      </c>
      <c r="D358" s="17">
        <v>1</v>
      </c>
      <c r="E358" s="18">
        <v>1</v>
      </c>
      <c r="F358" s="19">
        <v>0</v>
      </c>
      <c r="G358" s="20"/>
      <c r="H358" s="21">
        <f>H359</f>
        <v>2157</v>
      </c>
    </row>
    <row r="359" spans="2:8">
      <c r="B359" s="2" t="s">
        <v>229</v>
      </c>
      <c r="C359" s="16">
        <v>10</v>
      </c>
      <c r="D359" s="17">
        <v>1</v>
      </c>
      <c r="E359" s="18">
        <v>1</v>
      </c>
      <c r="F359" s="19">
        <v>20050</v>
      </c>
      <c r="G359" s="20"/>
      <c r="H359" s="21">
        <f>H360</f>
        <v>2157</v>
      </c>
    </row>
    <row r="360" spans="2:8">
      <c r="B360" s="23" t="s">
        <v>103</v>
      </c>
      <c r="C360" s="16">
        <v>10</v>
      </c>
      <c r="D360" s="17">
        <v>1</v>
      </c>
      <c r="E360" s="18">
        <v>1</v>
      </c>
      <c r="F360" s="19">
        <v>20050</v>
      </c>
      <c r="G360" s="20">
        <v>200</v>
      </c>
      <c r="H360" s="21">
        <f>H361</f>
        <v>2157</v>
      </c>
    </row>
    <row r="361" spans="2:8">
      <c r="B361" s="23" t="s">
        <v>57</v>
      </c>
      <c r="C361" s="16">
        <v>10</v>
      </c>
      <c r="D361" s="17">
        <v>1</v>
      </c>
      <c r="E361" s="18">
        <v>1</v>
      </c>
      <c r="F361" s="19">
        <v>20050</v>
      </c>
      <c r="G361" s="20">
        <v>240</v>
      </c>
      <c r="H361" s="21">
        <v>2157</v>
      </c>
    </row>
    <row r="362" spans="2:8">
      <c r="B362" s="2" t="s">
        <v>230</v>
      </c>
      <c r="C362" s="16">
        <v>10</v>
      </c>
      <c r="D362" s="17">
        <v>1</v>
      </c>
      <c r="E362" s="18">
        <v>2</v>
      </c>
      <c r="F362" s="19">
        <v>0</v>
      </c>
      <c r="G362" s="20"/>
      <c r="H362" s="21">
        <f>H363+H366</f>
        <v>129.9</v>
      </c>
    </row>
    <row r="363" spans="2:8">
      <c r="B363" s="2" t="s">
        <v>231</v>
      </c>
      <c r="C363" s="16">
        <v>10</v>
      </c>
      <c r="D363" s="17">
        <v>1</v>
      </c>
      <c r="E363" s="18">
        <v>2</v>
      </c>
      <c r="F363" s="19">
        <v>82300</v>
      </c>
      <c r="G363" s="20"/>
      <c r="H363" s="21">
        <f>H364</f>
        <v>90.9</v>
      </c>
    </row>
    <row r="364" spans="2:8">
      <c r="B364" s="23" t="s">
        <v>103</v>
      </c>
      <c r="C364" s="16">
        <v>10</v>
      </c>
      <c r="D364" s="17">
        <v>1</v>
      </c>
      <c r="E364" s="18">
        <v>2</v>
      </c>
      <c r="F364" s="19">
        <v>82300</v>
      </c>
      <c r="G364" s="20">
        <v>200</v>
      </c>
      <c r="H364" s="21">
        <f>H365</f>
        <v>90.9</v>
      </c>
    </row>
    <row r="365" spans="2:8">
      <c r="B365" s="23" t="s">
        <v>57</v>
      </c>
      <c r="C365" s="16">
        <v>10</v>
      </c>
      <c r="D365" s="17">
        <v>1</v>
      </c>
      <c r="E365" s="18">
        <v>2</v>
      </c>
      <c r="F365" s="19">
        <v>82300</v>
      </c>
      <c r="G365" s="20">
        <v>240</v>
      </c>
      <c r="H365" s="21">
        <v>90.9</v>
      </c>
    </row>
    <row r="366" spans="2:8">
      <c r="B366" s="2" t="s">
        <v>232</v>
      </c>
      <c r="C366" s="16">
        <v>10</v>
      </c>
      <c r="D366" s="17">
        <v>1</v>
      </c>
      <c r="E366" s="18">
        <v>2</v>
      </c>
      <c r="F366" s="19" t="s">
        <v>233</v>
      </c>
      <c r="G366" s="20"/>
      <c r="H366" s="21">
        <f>H367</f>
        <v>39</v>
      </c>
    </row>
    <row r="367" spans="2:8">
      <c r="B367" s="23" t="s">
        <v>103</v>
      </c>
      <c r="C367" s="16">
        <v>10</v>
      </c>
      <c r="D367" s="17">
        <v>1</v>
      </c>
      <c r="E367" s="18">
        <v>2</v>
      </c>
      <c r="F367" s="19" t="s">
        <v>233</v>
      </c>
      <c r="G367" s="20">
        <v>200</v>
      </c>
      <c r="H367" s="21">
        <f>H368</f>
        <v>39</v>
      </c>
    </row>
    <row r="368" spans="2:8">
      <c r="B368" s="23" t="s">
        <v>57</v>
      </c>
      <c r="C368" s="16">
        <v>10</v>
      </c>
      <c r="D368" s="17">
        <v>1</v>
      </c>
      <c r="E368" s="18">
        <v>2</v>
      </c>
      <c r="F368" s="19" t="s">
        <v>233</v>
      </c>
      <c r="G368" s="20">
        <v>240</v>
      </c>
      <c r="H368" s="21">
        <v>39</v>
      </c>
    </row>
    <row r="369" spans="2:8" ht="31.5">
      <c r="B369" s="2" t="s">
        <v>234</v>
      </c>
      <c r="C369" s="16">
        <v>10</v>
      </c>
      <c r="D369" s="17">
        <v>1</v>
      </c>
      <c r="E369" s="18">
        <v>3</v>
      </c>
      <c r="F369" s="19">
        <v>0</v>
      </c>
      <c r="G369" s="20"/>
      <c r="H369" s="21">
        <f>H370</f>
        <v>1559.2</v>
      </c>
    </row>
    <row r="370" spans="2:8">
      <c r="B370" s="2" t="s">
        <v>235</v>
      </c>
      <c r="C370" s="16">
        <v>10</v>
      </c>
      <c r="D370" s="17">
        <v>1</v>
      </c>
      <c r="E370" s="18">
        <v>3</v>
      </c>
      <c r="F370" s="19">
        <v>84250</v>
      </c>
      <c r="G370" s="20"/>
      <c r="H370" s="21">
        <f>H371+H373</f>
        <v>1559.2</v>
      </c>
    </row>
    <row r="371" spans="2:8" ht="31.5">
      <c r="B371" s="23" t="s">
        <v>55</v>
      </c>
      <c r="C371" s="16">
        <v>10</v>
      </c>
      <c r="D371" s="17">
        <v>1</v>
      </c>
      <c r="E371" s="18">
        <v>3</v>
      </c>
      <c r="F371" s="19">
        <v>84250</v>
      </c>
      <c r="G371" s="20">
        <v>100</v>
      </c>
      <c r="H371" s="21">
        <f>H372</f>
        <v>1404.7</v>
      </c>
    </row>
    <row r="372" spans="2:8">
      <c r="B372" s="23" t="s">
        <v>56</v>
      </c>
      <c r="C372" s="16">
        <v>10</v>
      </c>
      <c r="D372" s="17">
        <v>1</v>
      </c>
      <c r="E372" s="18">
        <v>3</v>
      </c>
      <c r="F372" s="19">
        <v>84250</v>
      </c>
      <c r="G372" s="20">
        <v>120</v>
      </c>
      <c r="H372" s="21">
        <v>1404.7</v>
      </c>
    </row>
    <row r="373" spans="2:8">
      <c r="B373" s="23" t="s">
        <v>103</v>
      </c>
      <c r="C373" s="16">
        <v>10</v>
      </c>
      <c r="D373" s="17">
        <v>1</v>
      </c>
      <c r="E373" s="18">
        <v>3</v>
      </c>
      <c r="F373" s="19">
        <v>84250</v>
      </c>
      <c r="G373" s="20">
        <v>200</v>
      </c>
      <c r="H373" s="21">
        <f>H374</f>
        <v>154.5</v>
      </c>
    </row>
    <row r="374" spans="2:8">
      <c r="B374" s="23" t="s">
        <v>57</v>
      </c>
      <c r="C374" s="16">
        <v>10</v>
      </c>
      <c r="D374" s="17">
        <v>1</v>
      </c>
      <c r="E374" s="18">
        <v>3</v>
      </c>
      <c r="F374" s="19">
        <v>84250</v>
      </c>
      <c r="G374" s="20">
        <v>240</v>
      </c>
      <c r="H374" s="21">
        <v>154.5</v>
      </c>
    </row>
    <row r="375" spans="2:8" ht="31.5">
      <c r="B375" s="2" t="s">
        <v>236</v>
      </c>
      <c r="C375" s="16">
        <v>10</v>
      </c>
      <c r="D375" s="17">
        <v>1</v>
      </c>
      <c r="E375" s="18">
        <v>4</v>
      </c>
      <c r="F375" s="19">
        <v>0</v>
      </c>
      <c r="G375" s="20"/>
      <c r="H375" s="21">
        <f>H376</f>
        <v>29.5</v>
      </c>
    </row>
    <row r="376" spans="2:8" ht="31.5">
      <c r="B376" s="2" t="s">
        <v>237</v>
      </c>
      <c r="C376" s="16">
        <v>10</v>
      </c>
      <c r="D376" s="17">
        <v>1</v>
      </c>
      <c r="E376" s="18">
        <v>4</v>
      </c>
      <c r="F376" s="19">
        <v>51200</v>
      </c>
      <c r="G376" s="20"/>
      <c r="H376" s="21">
        <f>H377</f>
        <v>29.5</v>
      </c>
    </row>
    <row r="377" spans="2:8">
      <c r="B377" s="2" t="s">
        <v>103</v>
      </c>
      <c r="C377" s="16">
        <v>10</v>
      </c>
      <c r="D377" s="17">
        <v>1</v>
      </c>
      <c r="E377" s="18">
        <v>4</v>
      </c>
      <c r="F377" s="19">
        <v>51200</v>
      </c>
      <c r="G377" s="20">
        <v>200</v>
      </c>
      <c r="H377" s="21">
        <f>H378</f>
        <v>29.5</v>
      </c>
    </row>
    <row r="378" spans="2:8">
      <c r="B378" s="2" t="s">
        <v>57</v>
      </c>
      <c r="C378" s="16">
        <v>10</v>
      </c>
      <c r="D378" s="17">
        <v>1</v>
      </c>
      <c r="E378" s="18">
        <v>4</v>
      </c>
      <c r="F378" s="19">
        <v>51200</v>
      </c>
      <c r="G378" s="20">
        <v>240</v>
      </c>
      <c r="H378" s="21">
        <v>29.5</v>
      </c>
    </row>
    <row r="379" spans="2:8" ht="31.5">
      <c r="B379" s="2" t="s">
        <v>238</v>
      </c>
      <c r="C379" s="16">
        <v>10</v>
      </c>
      <c r="D379" s="17">
        <v>1</v>
      </c>
      <c r="E379" s="18">
        <v>5</v>
      </c>
      <c r="F379" s="19">
        <v>0</v>
      </c>
      <c r="G379" s="20"/>
      <c r="H379" s="21">
        <f>H380+H383+H386</f>
        <v>1476.4</v>
      </c>
    </row>
    <row r="380" spans="2:8">
      <c r="B380" s="2" t="s">
        <v>239</v>
      </c>
      <c r="C380" s="16">
        <v>10</v>
      </c>
      <c r="D380" s="17">
        <v>1</v>
      </c>
      <c r="E380" s="18">
        <v>5</v>
      </c>
      <c r="F380" s="19">
        <v>20060</v>
      </c>
      <c r="G380" s="20"/>
      <c r="H380" s="21">
        <f>H381</f>
        <v>1248.4000000000001</v>
      </c>
    </row>
    <row r="381" spans="2:8">
      <c r="B381" s="23" t="s">
        <v>103</v>
      </c>
      <c r="C381" s="16">
        <v>10</v>
      </c>
      <c r="D381" s="17">
        <v>1</v>
      </c>
      <c r="E381" s="18">
        <v>5</v>
      </c>
      <c r="F381" s="19">
        <v>20060</v>
      </c>
      <c r="G381" s="20">
        <v>200</v>
      </c>
      <c r="H381" s="21">
        <f>H382</f>
        <v>1248.4000000000001</v>
      </c>
    </row>
    <row r="382" spans="2:8">
      <c r="B382" s="23" t="s">
        <v>57</v>
      </c>
      <c r="C382" s="16">
        <v>10</v>
      </c>
      <c r="D382" s="17">
        <v>1</v>
      </c>
      <c r="E382" s="18">
        <v>5</v>
      </c>
      <c r="F382" s="19">
        <v>20060</v>
      </c>
      <c r="G382" s="20">
        <v>240</v>
      </c>
      <c r="H382" s="21">
        <v>1248.4000000000001</v>
      </c>
    </row>
    <row r="383" spans="2:8" ht="31.5">
      <c r="B383" s="2" t="s">
        <v>240</v>
      </c>
      <c r="C383" s="16">
        <v>10</v>
      </c>
      <c r="D383" s="17">
        <v>1</v>
      </c>
      <c r="E383" s="18">
        <v>5</v>
      </c>
      <c r="F383" s="19">
        <v>82310</v>
      </c>
      <c r="G383" s="20"/>
      <c r="H383" s="21">
        <f>H384</f>
        <v>182.4</v>
      </c>
    </row>
    <row r="384" spans="2:8">
      <c r="B384" s="23" t="s">
        <v>103</v>
      </c>
      <c r="C384" s="16">
        <v>10</v>
      </c>
      <c r="D384" s="17">
        <v>1</v>
      </c>
      <c r="E384" s="18">
        <v>5</v>
      </c>
      <c r="F384" s="19">
        <v>82310</v>
      </c>
      <c r="G384" s="20">
        <v>200</v>
      </c>
      <c r="H384" s="21">
        <f>H385</f>
        <v>182.4</v>
      </c>
    </row>
    <row r="385" spans="2:8">
      <c r="B385" s="23" t="s">
        <v>57</v>
      </c>
      <c r="C385" s="16">
        <v>10</v>
      </c>
      <c r="D385" s="17">
        <v>1</v>
      </c>
      <c r="E385" s="18">
        <v>5</v>
      </c>
      <c r="F385" s="19">
        <v>82310</v>
      </c>
      <c r="G385" s="20">
        <v>240</v>
      </c>
      <c r="H385" s="21">
        <v>182.4</v>
      </c>
    </row>
    <row r="386" spans="2:8" ht="47.25">
      <c r="B386" s="2" t="s">
        <v>241</v>
      </c>
      <c r="C386" s="16">
        <v>10</v>
      </c>
      <c r="D386" s="17">
        <v>1</v>
      </c>
      <c r="E386" s="18">
        <v>5</v>
      </c>
      <c r="F386" s="19" t="s">
        <v>242</v>
      </c>
      <c r="G386" s="20"/>
      <c r="H386" s="21">
        <f>H387</f>
        <v>45.6</v>
      </c>
    </row>
    <row r="387" spans="2:8">
      <c r="B387" s="23" t="s">
        <v>103</v>
      </c>
      <c r="C387" s="16">
        <v>10</v>
      </c>
      <c r="D387" s="17">
        <v>1</v>
      </c>
      <c r="E387" s="18">
        <v>5</v>
      </c>
      <c r="F387" s="19" t="s">
        <v>242</v>
      </c>
      <c r="G387" s="20">
        <v>200</v>
      </c>
      <c r="H387" s="21">
        <f>H388</f>
        <v>45.6</v>
      </c>
    </row>
    <row r="388" spans="2:8">
      <c r="B388" s="23" t="s">
        <v>57</v>
      </c>
      <c r="C388" s="16">
        <v>10</v>
      </c>
      <c r="D388" s="17">
        <v>1</v>
      </c>
      <c r="E388" s="18">
        <v>5</v>
      </c>
      <c r="F388" s="19" t="s">
        <v>242</v>
      </c>
      <c r="G388" s="20">
        <v>240</v>
      </c>
      <c r="H388" s="21">
        <v>45.6</v>
      </c>
    </row>
    <row r="389" spans="2:8">
      <c r="B389" s="2" t="s">
        <v>243</v>
      </c>
      <c r="C389" s="16">
        <v>10</v>
      </c>
      <c r="D389" s="17">
        <v>2</v>
      </c>
      <c r="E389" s="18">
        <v>0</v>
      </c>
      <c r="F389" s="19">
        <v>0</v>
      </c>
      <c r="G389" s="20"/>
      <c r="H389" s="21">
        <f>H390</f>
        <v>100</v>
      </c>
    </row>
    <row r="390" spans="2:8">
      <c r="B390" s="2" t="s">
        <v>244</v>
      </c>
      <c r="C390" s="16">
        <v>10</v>
      </c>
      <c r="D390" s="17">
        <v>2</v>
      </c>
      <c r="E390" s="18">
        <v>1</v>
      </c>
      <c r="F390" s="19">
        <v>0</v>
      </c>
      <c r="G390" s="20"/>
      <c r="H390" s="21">
        <f>H391</f>
        <v>100</v>
      </c>
    </row>
    <row r="391" spans="2:8">
      <c r="B391" s="2" t="s">
        <v>245</v>
      </c>
      <c r="C391" s="16">
        <v>10</v>
      </c>
      <c r="D391" s="17">
        <v>2</v>
      </c>
      <c r="E391" s="18">
        <v>1</v>
      </c>
      <c r="F391" s="19">
        <v>20040</v>
      </c>
      <c r="G391" s="20"/>
      <c r="H391" s="21">
        <f>H392</f>
        <v>100</v>
      </c>
    </row>
    <row r="392" spans="2:8">
      <c r="B392" s="23" t="s">
        <v>103</v>
      </c>
      <c r="C392" s="16">
        <v>10</v>
      </c>
      <c r="D392" s="17">
        <v>2</v>
      </c>
      <c r="E392" s="18">
        <v>1</v>
      </c>
      <c r="F392" s="19">
        <v>20040</v>
      </c>
      <c r="G392" s="20">
        <v>200</v>
      </c>
      <c r="H392" s="21">
        <f>H393</f>
        <v>100</v>
      </c>
    </row>
    <row r="393" spans="2:8">
      <c r="B393" s="23" t="s">
        <v>57</v>
      </c>
      <c r="C393" s="16">
        <v>10</v>
      </c>
      <c r="D393" s="17">
        <v>2</v>
      </c>
      <c r="E393" s="18">
        <v>1</v>
      </c>
      <c r="F393" s="19">
        <v>20040</v>
      </c>
      <c r="G393" s="20">
        <v>240</v>
      </c>
      <c r="H393" s="21">
        <v>100</v>
      </c>
    </row>
    <row r="394" spans="2:8">
      <c r="B394" s="2" t="s">
        <v>246</v>
      </c>
      <c r="C394" s="16">
        <v>10</v>
      </c>
      <c r="D394" s="17">
        <v>3</v>
      </c>
      <c r="E394" s="18">
        <v>0</v>
      </c>
      <c r="F394" s="19">
        <v>0</v>
      </c>
      <c r="G394" s="20"/>
      <c r="H394" s="21">
        <f>H395+H399</f>
        <v>160</v>
      </c>
    </row>
    <row r="395" spans="2:8">
      <c r="B395" s="2" t="s">
        <v>247</v>
      </c>
      <c r="C395" s="16">
        <v>10</v>
      </c>
      <c r="D395" s="17">
        <v>3</v>
      </c>
      <c r="E395" s="18">
        <v>1</v>
      </c>
      <c r="F395" s="19">
        <v>0</v>
      </c>
      <c r="G395" s="20"/>
      <c r="H395" s="21">
        <v>80</v>
      </c>
    </row>
    <row r="396" spans="2:8">
      <c r="B396" s="2" t="s">
        <v>81</v>
      </c>
      <c r="C396" s="16">
        <v>10</v>
      </c>
      <c r="D396" s="17">
        <v>3</v>
      </c>
      <c r="E396" s="18">
        <v>1</v>
      </c>
      <c r="F396" s="19">
        <v>99990</v>
      </c>
      <c r="G396" s="20"/>
      <c r="H396" s="21">
        <v>80</v>
      </c>
    </row>
    <row r="397" spans="2:8">
      <c r="B397" s="23" t="s">
        <v>103</v>
      </c>
      <c r="C397" s="16">
        <v>10</v>
      </c>
      <c r="D397" s="17">
        <v>3</v>
      </c>
      <c r="E397" s="18">
        <v>1</v>
      </c>
      <c r="F397" s="19">
        <v>99990</v>
      </c>
      <c r="G397" s="20">
        <v>200</v>
      </c>
      <c r="H397" s="21">
        <v>80</v>
      </c>
    </row>
    <row r="398" spans="2:8">
      <c r="B398" s="23" t="s">
        <v>57</v>
      </c>
      <c r="C398" s="16">
        <v>10</v>
      </c>
      <c r="D398" s="17">
        <v>3</v>
      </c>
      <c r="E398" s="18">
        <v>1</v>
      </c>
      <c r="F398" s="19">
        <v>99990</v>
      </c>
      <c r="G398" s="20">
        <v>240</v>
      </c>
      <c r="H398" s="21">
        <v>80</v>
      </c>
    </row>
    <row r="399" spans="2:8">
      <c r="B399" s="2" t="s">
        <v>248</v>
      </c>
      <c r="C399" s="16">
        <v>10</v>
      </c>
      <c r="D399" s="17">
        <v>3</v>
      </c>
      <c r="E399" s="18">
        <v>2</v>
      </c>
      <c r="F399" s="19">
        <v>0</v>
      </c>
      <c r="G399" s="20"/>
      <c r="H399" s="21">
        <f>H400</f>
        <v>80</v>
      </c>
    </row>
    <row r="400" spans="2:8">
      <c r="B400" s="2" t="s">
        <v>81</v>
      </c>
      <c r="C400" s="16">
        <v>10</v>
      </c>
      <c r="D400" s="17">
        <v>3</v>
      </c>
      <c r="E400" s="18">
        <v>2</v>
      </c>
      <c r="F400" s="19">
        <v>99990</v>
      </c>
      <c r="G400" s="20"/>
      <c r="H400" s="21">
        <f>H401</f>
        <v>80</v>
      </c>
    </row>
    <row r="401" spans="2:8">
      <c r="B401" s="23" t="s">
        <v>103</v>
      </c>
      <c r="C401" s="16">
        <v>10</v>
      </c>
      <c r="D401" s="17">
        <v>3</v>
      </c>
      <c r="E401" s="18">
        <v>2</v>
      </c>
      <c r="F401" s="19">
        <v>99990</v>
      </c>
      <c r="G401" s="20">
        <v>200</v>
      </c>
      <c r="H401" s="21">
        <f>H402</f>
        <v>80</v>
      </c>
    </row>
    <row r="402" spans="2:8">
      <c r="B402" s="23" t="s">
        <v>57</v>
      </c>
      <c r="C402" s="16">
        <v>10</v>
      </c>
      <c r="D402" s="17">
        <v>3</v>
      </c>
      <c r="E402" s="18">
        <v>2</v>
      </c>
      <c r="F402" s="19">
        <v>99990</v>
      </c>
      <c r="G402" s="20">
        <v>240</v>
      </c>
      <c r="H402" s="21">
        <v>80</v>
      </c>
    </row>
    <row r="403" spans="2:8" ht="31.5">
      <c r="B403" s="2" t="s">
        <v>249</v>
      </c>
      <c r="C403" s="16">
        <v>10</v>
      </c>
      <c r="D403" s="17">
        <v>4</v>
      </c>
      <c r="E403" s="18">
        <v>0</v>
      </c>
      <c r="F403" s="19">
        <v>0</v>
      </c>
      <c r="G403" s="20"/>
      <c r="H403" s="21">
        <f>H404</f>
        <v>5981.4</v>
      </c>
    </row>
    <row r="404" spans="2:8" ht="31.5">
      <c r="B404" s="2" t="s">
        <v>250</v>
      </c>
      <c r="C404" s="16">
        <v>10</v>
      </c>
      <c r="D404" s="17">
        <v>4</v>
      </c>
      <c r="E404" s="18">
        <v>1</v>
      </c>
      <c r="F404" s="19">
        <v>0</v>
      </c>
      <c r="G404" s="20"/>
      <c r="H404" s="21">
        <f>H405+H408</f>
        <v>5981.4</v>
      </c>
    </row>
    <row r="405" spans="2:8" ht="47.25">
      <c r="B405" s="2" t="s">
        <v>251</v>
      </c>
      <c r="C405" s="16">
        <v>10</v>
      </c>
      <c r="D405" s="17">
        <v>4</v>
      </c>
      <c r="E405" s="18">
        <v>1</v>
      </c>
      <c r="F405" s="19">
        <v>59300</v>
      </c>
      <c r="G405" s="20"/>
      <c r="H405" s="21">
        <f>H406</f>
        <v>4654.2</v>
      </c>
    </row>
    <row r="406" spans="2:8" ht="31.5">
      <c r="B406" s="23" t="s">
        <v>55</v>
      </c>
      <c r="C406" s="16">
        <v>10</v>
      </c>
      <c r="D406" s="17">
        <v>4</v>
      </c>
      <c r="E406" s="18">
        <v>1</v>
      </c>
      <c r="F406" s="19">
        <v>59300</v>
      </c>
      <c r="G406" s="20">
        <v>100</v>
      </c>
      <c r="H406" s="21">
        <f>H407</f>
        <v>4654.2</v>
      </c>
    </row>
    <row r="407" spans="2:8">
      <c r="B407" s="23" t="s">
        <v>56</v>
      </c>
      <c r="C407" s="16">
        <v>10</v>
      </c>
      <c r="D407" s="17">
        <v>4</v>
      </c>
      <c r="E407" s="18">
        <v>1</v>
      </c>
      <c r="F407" s="19">
        <v>59300</v>
      </c>
      <c r="G407" s="20">
        <v>120</v>
      </c>
      <c r="H407" s="21">
        <v>4654.2</v>
      </c>
    </row>
    <row r="408" spans="2:8" ht="47.25">
      <c r="B408" s="2" t="s">
        <v>252</v>
      </c>
      <c r="C408" s="16">
        <v>10</v>
      </c>
      <c r="D408" s="17">
        <v>4</v>
      </c>
      <c r="E408" s="18">
        <v>1</v>
      </c>
      <c r="F408" s="19" t="s">
        <v>253</v>
      </c>
      <c r="G408" s="20"/>
      <c r="H408" s="21">
        <f>H409+H411</f>
        <v>1327.1999999999998</v>
      </c>
    </row>
    <row r="409" spans="2:8" ht="31.5">
      <c r="B409" s="23" t="s">
        <v>55</v>
      </c>
      <c r="C409" s="16">
        <v>10</v>
      </c>
      <c r="D409" s="17">
        <v>4</v>
      </c>
      <c r="E409" s="18">
        <v>1</v>
      </c>
      <c r="F409" s="19" t="s">
        <v>253</v>
      </c>
      <c r="G409" s="20">
        <v>100</v>
      </c>
      <c r="H409" s="21">
        <f>H410</f>
        <v>799.8</v>
      </c>
    </row>
    <row r="410" spans="2:8">
      <c r="B410" s="23" t="s">
        <v>56</v>
      </c>
      <c r="C410" s="16">
        <v>10</v>
      </c>
      <c r="D410" s="17">
        <v>4</v>
      </c>
      <c r="E410" s="18">
        <v>1</v>
      </c>
      <c r="F410" s="19" t="s">
        <v>253</v>
      </c>
      <c r="G410" s="20">
        <v>120</v>
      </c>
      <c r="H410" s="21">
        <v>799.8</v>
      </c>
    </row>
    <row r="411" spans="2:8">
      <c r="B411" s="23" t="s">
        <v>103</v>
      </c>
      <c r="C411" s="16">
        <v>10</v>
      </c>
      <c r="D411" s="17">
        <v>4</v>
      </c>
      <c r="E411" s="18">
        <v>1</v>
      </c>
      <c r="F411" s="19" t="s">
        <v>253</v>
      </c>
      <c r="G411" s="20">
        <v>200</v>
      </c>
      <c r="H411" s="21">
        <f>H412</f>
        <v>527.4</v>
      </c>
    </row>
    <row r="412" spans="2:8">
      <c r="B412" s="23" t="s">
        <v>57</v>
      </c>
      <c r="C412" s="16">
        <v>10</v>
      </c>
      <c r="D412" s="17">
        <v>4</v>
      </c>
      <c r="E412" s="18">
        <v>1</v>
      </c>
      <c r="F412" s="19" t="s">
        <v>253</v>
      </c>
      <c r="G412" s="20">
        <v>240</v>
      </c>
      <c r="H412" s="21">
        <v>527.4</v>
      </c>
    </row>
    <row r="413" spans="2:8" ht="31.5">
      <c r="B413" s="2" t="s">
        <v>254</v>
      </c>
      <c r="C413" s="16">
        <v>11</v>
      </c>
      <c r="D413" s="17">
        <v>0</v>
      </c>
      <c r="E413" s="18">
        <v>0</v>
      </c>
      <c r="F413" s="19">
        <v>0</v>
      </c>
      <c r="G413" s="20"/>
      <c r="H413" s="21">
        <f>H414+H431+H439</f>
        <v>21399.3</v>
      </c>
    </row>
    <row r="414" spans="2:8" ht="31.5">
      <c r="B414" s="2" t="s">
        <v>255</v>
      </c>
      <c r="C414" s="16">
        <v>11</v>
      </c>
      <c r="D414" s="17">
        <v>1</v>
      </c>
      <c r="E414" s="18">
        <v>0</v>
      </c>
      <c r="F414" s="19">
        <v>0</v>
      </c>
      <c r="G414" s="20"/>
      <c r="H414" s="21">
        <f>H415+H419+H423+H427</f>
        <v>1135</v>
      </c>
    </row>
    <row r="415" spans="2:8">
      <c r="B415" s="2" t="s">
        <v>256</v>
      </c>
      <c r="C415" s="16">
        <v>11</v>
      </c>
      <c r="D415" s="17">
        <v>1</v>
      </c>
      <c r="E415" s="18">
        <v>1</v>
      </c>
      <c r="F415" s="19">
        <v>0</v>
      </c>
      <c r="G415" s="20"/>
      <c r="H415" s="21">
        <f>H416</f>
        <v>15</v>
      </c>
    </row>
    <row r="416" spans="2:8">
      <c r="B416" s="2" t="s">
        <v>81</v>
      </c>
      <c r="C416" s="16">
        <v>11</v>
      </c>
      <c r="D416" s="17">
        <v>1</v>
      </c>
      <c r="E416" s="18">
        <v>1</v>
      </c>
      <c r="F416" s="19">
        <v>99990</v>
      </c>
      <c r="G416" s="20"/>
      <c r="H416" s="21">
        <f>H417</f>
        <v>15</v>
      </c>
    </row>
    <row r="417" spans="2:8">
      <c r="B417" s="23" t="s">
        <v>103</v>
      </c>
      <c r="C417" s="16">
        <v>11</v>
      </c>
      <c r="D417" s="17">
        <v>1</v>
      </c>
      <c r="E417" s="18">
        <v>1</v>
      </c>
      <c r="F417" s="19">
        <v>99990</v>
      </c>
      <c r="G417" s="20">
        <v>200</v>
      </c>
      <c r="H417" s="21">
        <f>H418</f>
        <v>15</v>
      </c>
    </row>
    <row r="418" spans="2:8">
      <c r="B418" s="23" t="s">
        <v>57</v>
      </c>
      <c r="C418" s="16">
        <v>11</v>
      </c>
      <c r="D418" s="17">
        <v>1</v>
      </c>
      <c r="E418" s="18">
        <v>1</v>
      </c>
      <c r="F418" s="19">
        <v>99990</v>
      </c>
      <c r="G418" s="20">
        <v>240</v>
      </c>
      <c r="H418" s="21">
        <v>15</v>
      </c>
    </row>
    <row r="419" spans="2:8" ht="31.5">
      <c r="B419" s="2" t="s">
        <v>257</v>
      </c>
      <c r="C419" s="16">
        <v>11</v>
      </c>
      <c r="D419" s="17">
        <v>1</v>
      </c>
      <c r="E419" s="18">
        <v>2</v>
      </c>
      <c r="F419" s="19">
        <v>0</v>
      </c>
      <c r="G419" s="20"/>
      <c r="H419" s="21">
        <f>H420</f>
        <v>114</v>
      </c>
    </row>
    <row r="420" spans="2:8">
      <c r="B420" s="2" t="s">
        <v>81</v>
      </c>
      <c r="C420" s="16">
        <v>11</v>
      </c>
      <c r="D420" s="17">
        <v>1</v>
      </c>
      <c r="E420" s="18">
        <v>2</v>
      </c>
      <c r="F420" s="19">
        <v>99990</v>
      </c>
      <c r="G420" s="20"/>
      <c r="H420" s="21">
        <f>H421</f>
        <v>114</v>
      </c>
    </row>
    <row r="421" spans="2:8">
      <c r="B421" s="23" t="s">
        <v>103</v>
      </c>
      <c r="C421" s="16">
        <v>11</v>
      </c>
      <c r="D421" s="17">
        <v>1</v>
      </c>
      <c r="E421" s="18">
        <v>2</v>
      </c>
      <c r="F421" s="19">
        <v>99990</v>
      </c>
      <c r="G421" s="20">
        <v>200</v>
      </c>
      <c r="H421" s="21">
        <f>H422</f>
        <v>114</v>
      </c>
    </row>
    <row r="422" spans="2:8">
      <c r="B422" s="23" t="s">
        <v>57</v>
      </c>
      <c r="C422" s="16">
        <v>11</v>
      </c>
      <c r="D422" s="17">
        <v>1</v>
      </c>
      <c r="E422" s="18">
        <v>2</v>
      </c>
      <c r="F422" s="19">
        <v>99990</v>
      </c>
      <c r="G422" s="20">
        <v>240</v>
      </c>
      <c r="H422" s="21">
        <v>114</v>
      </c>
    </row>
    <row r="423" spans="2:8">
      <c r="B423" s="2" t="s">
        <v>258</v>
      </c>
      <c r="C423" s="16">
        <v>11</v>
      </c>
      <c r="D423" s="17">
        <v>1</v>
      </c>
      <c r="E423" s="18">
        <v>3</v>
      </c>
      <c r="F423" s="19">
        <v>0</v>
      </c>
      <c r="G423" s="20"/>
      <c r="H423" s="21">
        <f>H424</f>
        <v>306</v>
      </c>
    </row>
    <row r="424" spans="2:8">
      <c r="B424" s="2" t="s">
        <v>81</v>
      </c>
      <c r="C424" s="16">
        <v>11</v>
      </c>
      <c r="D424" s="17">
        <v>1</v>
      </c>
      <c r="E424" s="18">
        <v>3</v>
      </c>
      <c r="F424" s="19">
        <v>99990</v>
      </c>
      <c r="G424" s="20"/>
      <c r="H424" s="21">
        <f>H425</f>
        <v>306</v>
      </c>
    </row>
    <row r="425" spans="2:8">
      <c r="B425" s="23" t="s">
        <v>103</v>
      </c>
      <c r="C425" s="16">
        <v>11</v>
      </c>
      <c r="D425" s="17">
        <v>1</v>
      </c>
      <c r="E425" s="18">
        <v>3</v>
      </c>
      <c r="F425" s="19">
        <v>99990</v>
      </c>
      <c r="G425" s="20">
        <v>200</v>
      </c>
      <c r="H425" s="21">
        <f>H426</f>
        <v>306</v>
      </c>
    </row>
    <row r="426" spans="2:8">
      <c r="B426" s="23" t="s">
        <v>57</v>
      </c>
      <c r="C426" s="16">
        <v>11</v>
      </c>
      <c r="D426" s="17">
        <v>1</v>
      </c>
      <c r="E426" s="18">
        <v>3</v>
      </c>
      <c r="F426" s="19">
        <v>99990</v>
      </c>
      <c r="G426" s="20">
        <v>240</v>
      </c>
      <c r="H426" s="21">
        <v>306</v>
      </c>
    </row>
    <row r="427" spans="2:8">
      <c r="B427" s="2" t="s">
        <v>259</v>
      </c>
      <c r="C427" s="16">
        <v>11</v>
      </c>
      <c r="D427" s="17">
        <v>1</v>
      </c>
      <c r="E427" s="18">
        <v>4</v>
      </c>
      <c r="F427" s="19">
        <v>0</v>
      </c>
      <c r="G427" s="20"/>
      <c r="H427" s="21">
        <f>H428</f>
        <v>700</v>
      </c>
    </row>
    <row r="428" spans="2:8">
      <c r="B428" s="2" t="s">
        <v>81</v>
      </c>
      <c r="C428" s="16">
        <v>11</v>
      </c>
      <c r="D428" s="17">
        <v>1</v>
      </c>
      <c r="E428" s="18">
        <v>4</v>
      </c>
      <c r="F428" s="19">
        <v>99990</v>
      </c>
      <c r="G428" s="20"/>
      <c r="H428" s="21">
        <f>H429</f>
        <v>700</v>
      </c>
    </row>
    <row r="429" spans="2:8">
      <c r="B429" s="23" t="s">
        <v>103</v>
      </c>
      <c r="C429" s="16">
        <v>11</v>
      </c>
      <c r="D429" s="17">
        <v>1</v>
      </c>
      <c r="E429" s="18">
        <v>4</v>
      </c>
      <c r="F429" s="19">
        <v>99990</v>
      </c>
      <c r="G429" s="20">
        <v>200</v>
      </c>
      <c r="H429" s="21">
        <f>H430</f>
        <v>700</v>
      </c>
    </row>
    <row r="430" spans="2:8">
      <c r="B430" s="23" t="s">
        <v>57</v>
      </c>
      <c r="C430" s="16">
        <v>11</v>
      </c>
      <c r="D430" s="17">
        <v>1</v>
      </c>
      <c r="E430" s="18">
        <v>4</v>
      </c>
      <c r="F430" s="19">
        <v>99990</v>
      </c>
      <c r="G430" s="20">
        <v>240</v>
      </c>
      <c r="H430" s="21">
        <v>700</v>
      </c>
    </row>
    <row r="431" spans="2:8">
      <c r="B431" s="2" t="s">
        <v>260</v>
      </c>
      <c r="C431" s="16">
        <v>11</v>
      </c>
      <c r="D431" s="17">
        <v>2</v>
      </c>
      <c r="E431" s="18">
        <v>0</v>
      </c>
      <c r="F431" s="19">
        <v>0</v>
      </c>
      <c r="G431" s="20"/>
      <c r="H431" s="21">
        <f>H432+H436</f>
        <v>1584.2</v>
      </c>
    </row>
    <row r="432" spans="2:8">
      <c r="B432" s="2" t="s">
        <v>261</v>
      </c>
      <c r="C432" s="16">
        <v>11</v>
      </c>
      <c r="D432" s="17">
        <v>2</v>
      </c>
      <c r="E432" s="18">
        <v>1</v>
      </c>
      <c r="F432" s="19">
        <v>0</v>
      </c>
      <c r="G432" s="20"/>
      <c r="H432" s="21">
        <f>H433</f>
        <v>985</v>
      </c>
    </row>
    <row r="433" spans="2:8">
      <c r="B433" s="2" t="s">
        <v>124</v>
      </c>
      <c r="C433" s="16">
        <v>11</v>
      </c>
      <c r="D433" s="17">
        <v>2</v>
      </c>
      <c r="E433" s="18">
        <v>1</v>
      </c>
      <c r="F433" s="19">
        <v>61100</v>
      </c>
      <c r="G433" s="20"/>
      <c r="H433" s="21">
        <f>H434</f>
        <v>985</v>
      </c>
    </row>
    <row r="434" spans="2:8">
      <c r="B434" s="23" t="s">
        <v>52</v>
      </c>
      <c r="C434" s="16">
        <v>11</v>
      </c>
      <c r="D434" s="17">
        <v>2</v>
      </c>
      <c r="E434" s="18">
        <v>1</v>
      </c>
      <c r="F434" s="19">
        <v>61100</v>
      </c>
      <c r="G434" s="20">
        <v>800</v>
      </c>
      <c r="H434" s="21">
        <f>H435</f>
        <v>985</v>
      </c>
    </row>
    <row r="435" spans="2:8" ht="31.5">
      <c r="B435" s="23" t="s">
        <v>125</v>
      </c>
      <c r="C435" s="16">
        <v>11</v>
      </c>
      <c r="D435" s="17">
        <v>2</v>
      </c>
      <c r="E435" s="18">
        <v>1</v>
      </c>
      <c r="F435" s="19">
        <v>61100</v>
      </c>
      <c r="G435" s="20">
        <v>810</v>
      </c>
      <c r="H435" s="21">
        <v>985</v>
      </c>
    </row>
    <row r="436" spans="2:8">
      <c r="B436" s="2" t="s">
        <v>81</v>
      </c>
      <c r="C436" s="16">
        <v>11</v>
      </c>
      <c r="D436" s="17">
        <v>2</v>
      </c>
      <c r="E436" s="18">
        <v>1</v>
      </c>
      <c r="F436" s="19">
        <v>99990</v>
      </c>
      <c r="G436" s="20"/>
      <c r="H436" s="21">
        <f>H437</f>
        <v>599.20000000000005</v>
      </c>
    </row>
    <row r="437" spans="2:8">
      <c r="B437" s="23" t="s">
        <v>103</v>
      </c>
      <c r="C437" s="16">
        <v>11</v>
      </c>
      <c r="D437" s="17">
        <v>2</v>
      </c>
      <c r="E437" s="18">
        <v>1</v>
      </c>
      <c r="F437" s="19">
        <v>99990</v>
      </c>
      <c r="G437" s="20">
        <v>200</v>
      </c>
      <c r="H437" s="21">
        <f>H438</f>
        <v>599.20000000000005</v>
      </c>
    </row>
    <row r="438" spans="2:8">
      <c r="B438" s="23" t="s">
        <v>57</v>
      </c>
      <c r="C438" s="16">
        <v>11</v>
      </c>
      <c r="D438" s="17">
        <v>2</v>
      </c>
      <c r="E438" s="18">
        <v>1</v>
      </c>
      <c r="F438" s="19">
        <v>99990</v>
      </c>
      <c r="G438" s="20">
        <v>240</v>
      </c>
      <c r="H438" s="21">
        <v>599.20000000000005</v>
      </c>
    </row>
    <row r="439" spans="2:8" ht="31.5">
      <c r="B439" s="2" t="s">
        <v>262</v>
      </c>
      <c r="C439" s="16">
        <v>11</v>
      </c>
      <c r="D439" s="17">
        <v>3</v>
      </c>
      <c r="E439" s="18">
        <v>0</v>
      </c>
      <c r="F439" s="19">
        <v>0</v>
      </c>
      <c r="G439" s="20"/>
      <c r="H439" s="21">
        <f>H440</f>
        <v>18680.099999999999</v>
      </c>
    </row>
    <row r="440" spans="2:8" ht="31.5">
      <c r="B440" s="2" t="s">
        <v>263</v>
      </c>
      <c r="C440" s="16">
        <v>11</v>
      </c>
      <c r="D440" s="17">
        <v>3</v>
      </c>
      <c r="E440" s="18">
        <v>1</v>
      </c>
      <c r="F440" s="19">
        <v>0</v>
      </c>
      <c r="G440" s="20"/>
      <c r="H440" s="21">
        <f>H441</f>
        <v>18680.099999999999</v>
      </c>
    </row>
    <row r="441" spans="2:8">
      <c r="B441" s="2" t="s">
        <v>83</v>
      </c>
      <c r="C441" s="16">
        <v>11</v>
      </c>
      <c r="D441" s="17">
        <v>3</v>
      </c>
      <c r="E441" s="18">
        <v>1</v>
      </c>
      <c r="F441" s="19">
        <v>590</v>
      </c>
      <c r="G441" s="20"/>
      <c r="H441" s="21">
        <f>H442+H444+H446</f>
        <v>18680.099999999999</v>
      </c>
    </row>
    <row r="442" spans="2:8" ht="31.5">
      <c r="B442" s="23" t="s">
        <v>55</v>
      </c>
      <c r="C442" s="16">
        <v>11</v>
      </c>
      <c r="D442" s="17">
        <v>3</v>
      </c>
      <c r="E442" s="18">
        <v>1</v>
      </c>
      <c r="F442" s="19">
        <v>590</v>
      </c>
      <c r="G442" s="20">
        <v>100</v>
      </c>
      <c r="H442" s="21">
        <f>H443</f>
        <v>15878.8</v>
      </c>
    </row>
    <row r="443" spans="2:8">
      <c r="B443" s="23" t="s">
        <v>60</v>
      </c>
      <c r="C443" s="16">
        <v>11</v>
      </c>
      <c r="D443" s="17">
        <v>3</v>
      </c>
      <c r="E443" s="18">
        <v>1</v>
      </c>
      <c r="F443" s="19">
        <v>590</v>
      </c>
      <c r="G443" s="20">
        <v>110</v>
      </c>
      <c r="H443" s="21">
        <v>15878.8</v>
      </c>
    </row>
    <row r="444" spans="2:8">
      <c r="B444" s="23" t="s">
        <v>103</v>
      </c>
      <c r="C444" s="16">
        <v>11</v>
      </c>
      <c r="D444" s="17">
        <v>3</v>
      </c>
      <c r="E444" s="18">
        <v>1</v>
      </c>
      <c r="F444" s="19">
        <v>590</v>
      </c>
      <c r="G444" s="20">
        <v>200</v>
      </c>
      <c r="H444" s="21">
        <f>H445</f>
        <v>2517.5</v>
      </c>
    </row>
    <row r="445" spans="2:8">
      <c r="B445" s="23" t="s">
        <v>57</v>
      </c>
      <c r="C445" s="16">
        <v>11</v>
      </c>
      <c r="D445" s="17">
        <v>3</v>
      </c>
      <c r="E445" s="18">
        <v>1</v>
      </c>
      <c r="F445" s="19">
        <v>590</v>
      </c>
      <c r="G445" s="20">
        <v>240</v>
      </c>
      <c r="H445" s="21">
        <v>2517.5</v>
      </c>
    </row>
    <row r="446" spans="2:8">
      <c r="B446" s="23" t="s">
        <v>52</v>
      </c>
      <c r="C446" s="16">
        <v>11</v>
      </c>
      <c r="D446" s="17">
        <v>3</v>
      </c>
      <c r="E446" s="18">
        <v>1</v>
      </c>
      <c r="F446" s="19">
        <v>590</v>
      </c>
      <c r="G446" s="20">
        <v>800</v>
      </c>
      <c r="H446" s="21">
        <f>H447</f>
        <v>283.8</v>
      </c>
    </row>
    <row r="447" spans="2:8">
      <c r="B447" s="23" t="s">
        <v>53</v>
      </c>
      <c r="C447" s="16">
        <v>11</v>
      </c>
      <c r="D447" s="17">
        <v>3</v>
      </c>
      <c r="E447" s="18">
        <v>1</v>
      </c>
      <c r="F447" s="19">
        <v>590</v>
      </c>
      <c r="G447" s="20">
        <v>850</v>
      </c>
      <c r="H447" s="21">
        <v>283.8</v>
      </c>
    </row>
    <row r="448" spans="2:8" ht="31.5">
      <c r="B448" s="2" t="s">
        <v>264</v>
      </c>
      <c r="C448" s="16">
        <v>12</v>
      </c>
      <c r="D448" s="17">
        <v>0</v>
      </c>
      <c r="E448" s="18">
        <v>0</v>
      </c>
      <c r="F448" s="19">
        <v>0</v>
      </c>
      <c r="G448" s="20"/>
      <c r="H448" s="21">
        <f>H449+H458</f>
        <v>1110</v>
      </c>
    </row>
    <row r="449" spans="2:8">
      <c r="B449" s="2" t="s">
        <v>265</v>
      </c>
      <c r="C449" s="16">
        <v>12</v>
      </c>
      <c r="D449" s="17">
        <v>1</v>
      </c>
      <c r="E449" s="18">
        <v>0</v>
      </c>
      <c r="F449" s="19">
        <v>0</v>
      </c>
      <c r="G449" s="20"/>
      <c r="H449" s="21">
        <f>H450+H454</f>
        <v>497</v>
      </c>
    </row>
    <row r="450" spans="2:8" ht="31.5">
      <c r="B450" s="2" t="s">
        <v>266</v>
      </c>
      <c r="C450" s="16">
        <v>12</v>
      </c>
      <c r="D450" s="17">
        <v>1</v>
      </c>
      <c r="E450" s="18">
        <v>1</v>
      </c>
      <c r="F450" s="19">
        <v>0</v>
      </c>
      <c r="G450" s="20"/>
      <c r="H450" s="21">
        <f>H451</f>
        <v>397</v>
      </c>
    </row>
    <row r="451" spans="2:8">
      <c r="B451" s="2" t="s">
        <v>81</v>
      </c>
      <c r="C451" s="16">
        <v>12</v>
      </c>
      <c r="D451" s="17">
        <v>1</v>
      </c>
      <c r="E451" s="18">
        <v>1</v>
      </c>
      <c r="F451" s="19">
        <v>99990</v>
      </c>
      <c r="G451" s="20"/>
      <c r="H451" s="21">
        <f>H452</f>
        <v>397</v>
      </c>
    </row>
    <row r="452" spans="2:8">
      <c r="B452" s="2" t="s">
        <v>103</v>
      </c>
      <c r="C452" s="16">
        <v>12</v>
      </c>
      <c r="D452" s="17">
        <v>1</v>
      </c>
      <c r="E452" s="18">
        <v>1</v>
      </c>
      <c r="F452" s="19">
        <v>99990</v>
      </c>
      <c r="G452" s="20">
        <v>200</v>
      </c>
      <c r="H452" s="21">
        <f>H453</f>
        <v>397</v>
      </c>
    </row>
    <row r="453" spans="2:8">
      <c r="B453" s="2" t="s">
        <v>57</v>
      </c>
      <c r="C453" s="16">
        <v>12</v>
      </c>
      <c r="D453" s="17">
        <v>1</v>
      </c>
      <c r="E453" s="18">
        <v>1</v>
      </c>
      <c r="F453" s="19">
        <v>99990</v>
      </c>
      <c r="G453" s="20">
        <v>240</v>
      </c>
      <c r="H453" s="21">
        <v>397</v>
      </c>
    </row>
    <row r="454" spans="2:8" ht="31.5">
      <c r="B454" s="2" t="s">
        <v>267</v>
      </c>
      <c r="C454" s="16">
        <v>12</v>
      </c>
      <c r="D454" s="17">
        <v>1</v>
      </c>
      <c r="E454" s="18">
        <v>2</v>
      </c>
      <c r="F454" s="19">
        <v>0</v>
      </c>
      <c r="G454" s="20"/>
      <c r="H454" s="21">
        <f>H455</f>
        <v>100</v>
      </c>
    </row>
    <row r="455" spans="2:8">
      <c r="B455" s="2" t="s">
        <v>81</v>
      </c>
      <c r="C455" s="16">
        <v>12</v>
      </c>
      <c r="D455" s="17">
        <v>1</v>
      </c>
      <c r="E455" s="18">
        <v>2</v>
      </c>
      <c r="F455" s="19">
        <v>99990</v>
      </c>
      <c r="G455" s="20"/>
      <c r="H455" s="21">
        <f>H456</f>
        <v>100</v>
      </c>
    </row>
    <row r="456" spans="2:8">
      <c r="B456" s="2" t="s">
        <v>103</v>
      </c>
      <c r="C456" s="16">
        <v>12</v>
      </c>
      <c r="D456" s="17">
        <v>1</v>
      </c>
      <c r="E456" s="18">
        <v>2</v>
      </c>
      <c r="F456" s="19">
        <v>99990</v>
      </c>
      <c r="G456" s="20">
        <v>200</v>
      </c>
      <c r="H456" s="21">
        <f>H457</f>
        <v>100</v>
      </c>
    </row>
    <row r="457" spans="2:8">
      <c r="B457" s="2" t="s">
        <v>57</v>
      </c>
      <c r="C457" s="16">
        <v>12</v>
      </c>
      <c r="D457" s="17">
        <v>1</v>
      </c>
      <c r="E457" s="18">
        <v>2</v>
      </c>
      <c r="F457" s="19">
        <v>99990</v>
      </c>
      <c r="G457" s="20">
        <v>240</v>
      </c>
      <c r="H457" s="21">
        <v>100</v>
      </c>
    </row>
    <row r="458" spans="2:8" ht="31.5">
      <c r="B458" s="2" t="s">
        <v>268</v>
      </c>
      <c r="C458" s="16">
        <v>12</v>
      </c>
      <c r="D458" s="17">
        <v>2</v>
      </c>
      <c r="E458" s="18">
        <v>0</v>
      </c>
      <c r="F458" s="19">
        <v>0</v>
      </c>
      <c r="G458" s="20"/>
      <c r="H458" s="21">
        <f>H459</f>
        <v>613</v>
      </c>
    </row>
    <row r="459" spans="2:8">
      <c r="B459" s="2" t="s">
        <v>269</v>
      </c>
      <c r="C459" s="16">
        <v>12</v>
      </c>
      <c r="D459" s="17">
        <v>2</v>
      </c>
      <c r="E459" s="18">
        <v>1</v>
      </c>
      <c r="F459" s="19">
        <v>0</v>
      </c>
      <c r="G459" s="20"/>
      <c r="H459" s="21">
        <f>H460</f>
        <v>613</v>
      </c>
    </row>
    <row r="460" spans="2:8">
      <c r="B460" s="2" t="s">
        <v>81</v>
      </c>
      <c r="C460" s="16">
        <v>12</v>
      </c>
      <c r="D460" s="17">
        <v>2</v>
      </c>
      <c r="E460" s="18">
        <v>1</v>
      </c>
      <c r="F460" s="19">
        <v>99990</v>
      </c>
      <c r="G460" s="20"/>
      <c r="H460" s="21">
        <f>H461</f>
        <v>613</v>
      </c>
    </row>
    <row r="461" spans="2:8">
      <c r="B461" s="2" t="s">
        <v>103</v>
      </c>
      <c r="C461" s="16">
        <v>12</v>
      </c>
      <c r="D461" s="17">
        <v>2</v>
      </c>
      <c r="E461" s="18">
        <v>1</v>
      </c>
      <c r="F461" s="19">
        <v>99990</v>
      </c>
      <c r="G461" s="20">
        <v>200</v>
      </c>
      <c r="H461" s="21">
        <f>H462</f>
        <v>613</v>
      </c>
    </row>
    <row r="462" spans="2:8">
      <c r="B462" s="2" t="s">
        <v>57</v>
      </c>
      <c r="C462" s="16">
        <v>12</v>
      </c>
      <c r="D462" s="17">
        <v>2</v>
      </c>
      <c r="E462" s="18">
        <v>1</v>
      </c>
      <c r="F462" s="19">
        <v>99990</v>
      </c>
      <c r="G462" s="20">
        <v>240</v>
      </c>
      <c r="H462" s="21">
        <v>613</v>
      </c>
    </row>
    <row r="463" spans="2:8" ht="31.5">
      <c r="B463" s="24" t="s">
        <v>270</v>
      </c>
      <c r="C463" s="16">
        <v>13</v>
      </c>
      <c r="D463" s="17">
        <v>0</v>
      </c>
      <c r="E463" s="18">
        <v>0</v>
      </c>
      <c r="F463" s="19">
        <v>0</v>
      </c>
      <c r="G463" s="20"/>
      <c r="H463" s="21">
        <f>H464+H469</f>
        <v>8964.4</v>
      </c>
    </row>
    <row r="464" spans="2:8">
      <c r="B464" s="24" t="s">
        <v>271</v>
      </c>
      <c r="C464" s="16">
        <v>13</v>
      </c>
      <c r="D464" s="17">
        <v>2</v>
      </c>
      <c r="E464" s="18">
        <v>0</v>
      </c>
      <c r="F464" s="19">
        <v>0</v>
      </c>
      <c r="G464" s="20"/>
      <c r="H464" s="21">
        <f>H465</f>
        <v>8794.4</v>
      </c>
    </row>
    <row r="465" spans="2:8">
      <c r="B465" s="24" t="s">
        <v>272</v>
      </c>
      <c r="C465" s="16">
        <v>13</v>
      </c>
      <c r="D465" s="17">
        <v>2</v>
      </c>
      <c r="E465" s="18">
        <v>1</v>
      </c>
      <c r="F465" s="19">
        <v>0</v>
      </c>
      <c r="G465" s="20"/>
      <c r="H465" s="21">
        <f>H466</f>
        <v>8794.4</v>
      </c>
    </row>
    <row r="466" spans="2:8">
      <c r="B466" s="24" t="s">
        <v>83</v>
      </c>
      <c r="C466" s="16">
        <v>13</v>
      </c>
      <c r="D466" s="17">
        <v>2</v>
      </c>
      <c r="E466" s="18">
        <v>1</v>
      </c>
      <c r="F466" s="19">
        <v>590</v>
      </c>
      <c r="G466" s="20"/>
      <c r="H466" s="21">
        <f>H467</f>
        <v>8794.4</v>
      </c>
    </row>
    <row r="467" spans="2:8">
      <c r="B467" s="24" t="s">
        <v>65</v>
      </c>
      <c r="C467" s="16">
        <v>13</v>
      </c>
      <c r="D467" s="17">
        <v>2</v>
      </c>
      <c r="E467" s="18">
        <v>1</v>
      </c>
      <c r="F467" s="19">
        <v>590</v>
      </c>
      <c r="G467" s="20">
        <v>600</v>
      </c>
      <c r="H467" s="21">
        <f>H468</f>
        <v>8794.4</v>
      </c>
    </row>
    <row r="468" spans="2:8">
      <c r="B468" s="24" t="s">
        <v>66</v>
      </c>
      <c r="C468" s="16">
        <v>13</v>
      </c>
      <c r="D468" s="17">
        <v>2</v>
      </c>
      <c r="E468" s="18">
        <v>1</v>
      </c>
      <c r="F468" s="19">
        <v>590</v>
      </c>
      <c r="G468" s="20">
        <v>610</v>
      </c>
      <c r="H468" s="21">
        <v>8794.4</v>
      </c>
    </row>
    <row r="469" spans="2:8">
      <c r="B469" s="24" t="s">
        <v>273</v>
      </c>
      <c r="C469" s="16">
        <v>13</v>
      </c>
      <c r="D469" s="17">
        <v>5</v>
      </c>
      <c r="E469" s="18">
        <v>0</v>
      </c>
      <c r="F469" s="19">
        <v>0</v>
      </c>
      <c r="G469" s="20"/>
      <c r="H469" s="21">
        <f>H470+H474+H478</f>
        <v>170</v>
      </c>
    </row>
    <row r="470" spans="2:8">
      <c r="B470" s="24" t="s">
        <v>274</v>
      </c>
      <c r="C470" s="16">
        <v>13</v>
      </c>
      <c r="D470" s="17">
        <v>5</v>
      </c>
      <c r="E470" s="18">
        <v>1</v>
      </c>
      <c r="F470" s="19">
        <v>0</v>
      </c>
      <c r="G470" s="20"/>
      <c r="H470" s="21">
        <f>H471</f>
        <v>40</v>
      </c>
    </row>
    <row r="471" spans="2:8">
      <c r="B471" s="24" t="s">
        <v>275</v>
      </c>
      <c r="C471" s="16">
        <v>13</v>
      </c>
      <c r="D471" s="17">
        <v>5</v>
      </c>
      <c r="E471" s="18">
        <v>1</v>
      </c>
      <c r="F471" s="19" t="s">
        <v>276</v>
      </c>
      <c r="G471" s="20"/>
      <c r="H471" s="21">
        <f>H472</f>
        <v>40</v>
      </c>
    </row>
    <row r="472" spans="2:8">
      <c r="B472" s="2" t="s">
        <v>103</v>
      </c>
      <c r="C472" s="16">
        <v>13</v>
      </c>
      <c r="D472" s="17">
        <v>5</v>
      </c>
      <c r="E472" s="18">
        <v>1</v>
      </c>
      <c r="F472" s="19" t="s">
        <v>276</v>
      </c>
      <c r="G472" s="20">
        <v>200</v>
      </c>
      <c r="H472" s="21">
        <f>H473</f>
        <v>40</v>
      </c>
    </row>
    <row r="473" spans="2:8">
      <c r="B473" s="2" t="s">
        <v>57</v>
      </c>
      <c r="C473" s="16">
        <v>13</v>
      </c>
      <c r="D473" s="17">
        <v>5</v>
      </c>
      <c r="E473" s="18">
        <v>1</v>
      </c>
      <c r="F473" s="19" t="s">
        <v>276</v>
      </c>
      <c r="G473" s="20">
        <v>240</v>
      </c>
      <c r="H473" s="21">
        <v>40</v>
      </c>
    </row>
    <row r="474" spans="2:8" ht="31.5">
      <c r="B474" s="24" t="s">
        <v>277</v>
      </c>
      <c r="C474" s="16">
        <v>13</v>
      </c>
      <c r="D474" s="17">
        <v>5</v>
      </c>
      <c r="E474" s="18">
        <v>2</v>
      </c>
      <c r="F474" s="19">
        <v>0</v>
      </c>
      <c r="G474" s="20"/>
      <c r="H474" s="21">
        <f>H475</f>
        <v>126.5</v>
      </c>
    </row>
    <row r="475" spans="2:8">
      <c r="B475" s="24" t="s">
        <v>275</v>
      </c>
      <c r="C475" s="16">
        <v>13</v>
      </c>
      <c r="D475" s="17">
        <v>5</v>
      </c>
      <c r="E475" s="18">
        <v>2</v>
      </c>
      <c r="F475" s="19" t="s">
        <v>276</v>
      </c>
      <c r="G475" s="20"/>
      <c r="H475" s="21">
        <f>H476</f>
        <v>126.5</v>
      </c>
    </row>
    <row r="476" spans="2:8">
      <c r="B476" s="24" t="s">
        <v>52</v>
      </c>
      <c r="C476" s="16">
        <v>13</v>
      </c>
      <c r="D476" s="17">
        <v>5</v>
      </c>
      <c r="E476" s="18">
        <v>2</v>
      </c>
      <c r="F476" s="19" t="s">
        <v>276</v>
      </c>
      <c r="G476" s="20">
        <v>800</v>
      </c>
      <c r="H476" s="21">
        <f>H477</f>
        <v>126.5</v>
      </c>
    </row>
    <row r="477" spans="2:8" ht="31.5">
      <c r="B477" s="24" t="s">
        <v>125</v>
      </c>
      <c r="C477" s="16">
        <v>13</v>
      </c>
      <c r="D477" s="17">
        <v>5</v>
      </c>
      <c r="E477" s="18">
        <v>2</v>
      </c>
      <c r="F477" s="19" t="s">
        <v>276</v>
      </c>
      <c r="G477" s="20">
        <v>810</v>
      </c>
      <c r="H477" s="21">
        <v>126.5</v>
      </c>
    </row>
    <row r="478" spans="2:8" ht="31.5">
      <c r="B478" s="2" t="s">
        <v>278</v>
      </c>
      <c r="C478" s="16">
        <v>13</v>
      </c>
      <c r="D478" s="17">
        <v>5</v>
      </c>
      <c r="E478" s="18">
        <v>3</v>
      </c>
      <c r="F478" s="19">
        <v>0</v>
      </c>
      <c r="G478" s="20"/>
      <c r="H478" s="21">
        <f>H479</f>
        <v>3.5</v>
      </c>
    </row>
    <row r="479" spans="2:8">
      <c r="B479" s="24" t="s">
        <v>81</v>
      </c>
      <c r="C479" s="16">
        <v>13</v>
      </c>
      <c r="D479" s="17">
        <v>5</v>
      </c>
      <c r="E479" s="18">
        <v>3</v>
      </c>
      <c r="F479" s="19">
        <v>99990</v>
      </c>
      <c r="G479" s="20"/>
      <c r="H479" s="21">
        <f>H480</f>
        <v>3.5</v>
      </c>
    </row>
    <row r="480" spans="2:8">
      <c r="B480" s="2" t="s">
        <v>103</v>
      </c>
      <c r="C480" s="16">
        <v>13</v>
      </c>
      <c r="D480" s="17">
        <v>5</v>
      </c>
      <c r="E480" s="18">
        <v>3</v>
      </c>
      <c r="F480" s="19">
        <v>99990</v>
      </c>
      <c r="G480" s="20">
        <v>200</v>
      </c>
      <c r="H480" s="21">
        <f>H481</f>
        <v>3.5</v>
      </c>
    </row>
    <row r="481" spans="2:8">
      <c r="B481" s="2" t="s">
        <v>57</v>
      </c>
      <c r="C481" s="16">
        <v>13</v>
      </c>
      <c r="D481" s="17">
        <v>5</v>
      </c>
      <c r="E481" s="18">
        <v>3</v>
      </c>
      <c r="F481" s="19">
        <v>99990</v>
      </c>
      <c r="G481" s="20">
        <v>240</v>
      </c>
      <c r="H481" s="21">
        <v>3.5</v>
      </c>
    </row>
    <row r="482" spans="2:8" ht="31.5">
      <c r="B482" s="24" t="s">
        <v>279</v>
      </c>
      <c r="C482" s="25">
        <v>14</v>
      </c>
      <c r="D482" s="26">
        <v>0</v>
      </c>
      <c r="E482" s="27">
        <v>0</v>
      </c>
      <c r="F482" s="28">
        <v>0</v>
      </c>
      <c r="G482" s="20"/>
      <c r="H482" s="21">
        <f>H483+H488+H497</f>
        <v>4803.8999999999996</v>
      </c>
    </row>
    <row r="483" spans="2:8">
      <c r="B483" s="24" t="s">
        <v>280</v>
      </c>
      <c r="C483" s="25">
        <v>14</v>
      </c>
      <c r="D483" s="26">
        <v>1</v>
      </c>
      <c r="E483" s="27">
        <v>0</v>
      </c>
      <c r="F483" s="28">
        <v>0</v>
      </c>
      <c r="G483" s="20"/>
      <c r="H483" s="21">
        <f>H484</f>
        <v>66.8</v>
      </c>
    </row>
    <row r="484" spans="2:8" ht="31.5">
      <c r="B484" s="24" t="s">
        <v>281</v>
      </c>
      <c r="C484" s="25">
        <v>14</v>
      </c>
      <c r="D484" s="26">
        <v>1</v>
      </c>
      <c r="E484" s="27">
        <v>1</v>
      </c>
      <c r="F484" s="28">
        <v>0</v>
      </c>
      <c r="G484" s="20"/>
      <c r="H484" s="21">
        <f>H485</f>
        <v>66.8</v>
      </c>
    </row>
    <row r="485" spans="2:8">
      <c r="B485" s="24" t="s">
        <v>282</v>
      </c>
      <c r="C485" s="25">
        <v>14</v>
      </c>
      <c r="D485" s="26">
        <v>1</v>
      </c>
      <c r="E485" s="27">
        <v>1</v>
      </c>
      <c r="F485" s="28">
        <v>20070</v>
      </c>
      <c r="G485" s="20"/>
      <c r="H485" s="21">
        <f>H486</f>
        <v>66.8</v>
      </c>
    </row>
    <row r="486" spans="2:8">
      <c r="B486" s="2" t="s">
        <v>103</v>
      </c>
      <c r="C486" s="25">
        <v>14</v>
      </c>
      <c r="D486" s="26">
        <v>1</v>
      </c>
      <c r="E486" s="27">
        <v>1</v>
      </c>
      <c r="F486" s="28">
        <v>20070</v>
      </c>
      <c r="G486" s="20">
        <v>200</v>
      </c>
      <c r="H486" s="21">
        <f>H487</f>
        <v>66.8</v>
      </c>
    </row>
    <row r="487" spans="2:8">
      <c r="B487" s="2" t="s">
        <v>57</v>
      </c>
      <c r="C487" s="25">
        <v>14</v>
      </c>
      <c r="D487" s="26">
        <v>1</v>
      </c>
      <c r="E487" s="27">
        <v>1</v>
      </c>
      <c r="F487" s="28">
        <v>20070</v>
      </c>
      <c r="G487" s="20">
        <v>240</v>
      </c>
      <c r="H487" s="21">
        <f>33.4+33.4</f>
        <v>66.8</v>
      </c>
    </row>
    <row r="488" spans="2:8" ht="31.5">
      <c r="B488" s="2" t="s">
        <v>283</v>
      </c>
      <c r="C488" s="16">
        <v>14</v>
      </c>
      <c r="D488" s="17">
        <v>2</v>
      </c>
      <c r="E488" s="18">
        <v>0</v>
      </c>
      <c r="F488" s="19">
        <v>0</v>
      </c>
      <c r="G488" s="20"/>
      <c r="H488" s="21">
        <f>H489+H493</f>
        <v>3425.5</v>
      </c>
    </row>
    <row r="489" spans="2:8">
      <c r="B489" s="2" t="s">
        <v>284</v>
      </c>
      <c r="C489" s="16">
        <v>14</v>
      </c>
      <c r="D489" s="17">
        <v>2</v>
      </c>
      <c r="E489" s="18">
        <v>1</v>
      </c>
      <c r="F489" s="19">
        <v>0</v>
      </c>
      <c r="G489" s="20"/>
      <c r="H489" s="21">
        <f>H490</f>
        <v>3057.6</v>
      </c>
    </row>
    <row r="490" spans="2:8">
      <c r="B490" s="2" t="s">
        <v>282</v>
      </c>
      <c r="C490" s="16">
        <v>14</v>
      </c>
      <c r="D490" s="17">
        <v>2</v>
      </c>
      <c r="E490" s="18">
        <v>1</v>
      </c>
      <c r="F490" s="28">
        <v>20070</v>
      </c>
      <c r="G490" s="20"/>
      <c r="H490" s="21">
        <f>H491</f>
        <v>3057.6</v>
      </c>
    </row>
    <row r="491" spans="2:8">
      <c r="B491" s="2" t="s">
        <v>103</v>
      </c>
      <c r="C491" s="16">
        <v>14</v>
      </c>
      <c r="D491" s="17">
        <v>2</v>
      </c>
      <c r="E491" s="18">
        <v>1</v>
      </c>
      <c r="F491" s="28">
        <v>20070</v>
      </c>
      <c r="G491" s="20">
        <v>200</v>
      </c>
      <c r="H491" s="21">
        <f>H492</f>
        <v>3057.6</v>
      </c>
    </row>
    <row r="492" spans="2:8">
      <c r="B492" s="2" t="s">
        <v>57</v>
      </c>
      <c r="C492" s="16">
        <v>14</v>
      </c>
      <c r="D492" s="17">
        <v>2</v>
      </c>
      <c r="E492" s="18">
        <v>1</v>
      </c>
      <c r="F492" s="28">
        <v>20070</v>
      </c>
      <c r="G492" s="20">
        <v>240</v>
      </c>
      <c r="H492" s="21">
        <v>3057.6</v>
      </c>
    </row>
    <row r="493" spans="2:8">
      <c r="B493" s="2" t="s">
        <v>285</v>
      </c>
      <c r="C493" s="16">
        <v>14</v>
      </c>
      <c r="D493" s="17">
        <v>2</v>
      </c>
      <c r="E493" s="18">
        <v>2</v>
      </c>
      <c r="F493" s="19">
        <v>0</v>
      </c>
      <c r="G493" s="20"/>
      <c r="H493" s="21">
        <f>H494</f>
        <v>367.9</v>
      </c>
    </row>
    <row r="494" spans="2:8">
      <c r="B494" s="2" t="s">
        <v>282</v>
      </c>
      <c r="C494" s="16">
        <v>14</v>
      </c>
      <c r="D494" s="17">
        <v>2</v>
      </c>
      <c r="E494" s="18">
        <v>2</v>
      </c>
      <c r="F494" s="28">
        <v>20070</v>
      </c>
      <c r="G494" s="20"/>
      <c r="H494" s="21">
        <f>H495</f>
        <v>367.9</v>
      </c>
    </row>
    <row r="495" spans="2:8">
      <c r="B495" s="2" t="s">
        <v>103</v>
      </c>
      <c r="C495" s="16">
        <v>14</v>
      </c>
      <c r="D495" s="17">
        <v>2</v>
      </c>
      <c r="E495" s="18">
        <v>2</v>
      </c>
      <c r="F495" s="28">
        <v>20070</v>
      </c>
      <c r="G495" s="20">
        <v>200</v>
      </c>
      <c r="H495" s="21">
        <f>H496</f>
        <v>367.9</v>
      </c>
    </row>
    <row r="496" spans="2:8">
      <c r="B496" s="2" t="s">
        <v>57</v>
      </c>
      <c r="C496" s="16">
        <v>14</v>
      </c>
      <c r="D496" s="17">
        <v>2</v>
      </c>
      <c r="E496" s="18">
        <v>2</v>
      </c>
      <c r="F496" s="28">
        <v>20070</v>
      </c>
      <c r="G496" s="20">
        <v>240</v>
      </c>
      <c r="H496" s="21">
        <v>367.9</v>
      </c>
    </row>
    <row r="497" spans="2:8">
      <c r="B497" s="2" t="s">
        <v>286</v>
      </c>
      <c r="C497" s="16">
        <v>14</v>
      </c>
      <c r="D497" s="17">
        <v>3</v>
      </c>
      <c r="E497" s="18">
        <v>0</v>
      </c>
      <c r="F497" s="19">
        <v>0</v>
      </c>
      <c r="G497" s="20"/>
      <c r="H497" s="21">
        <f>H498+H502</f>
        <v>1311.6</v>
      </c>
    </row>
    <row r="498" spans="2:8" ht="31.5">
      <c r="B498" s="2" t="s">
        <v>287</v>
      </c>
      <c r="C498" s="16">
        <v>14</v>
      </c>
      <c r="D498" s="17">
        <v>3</v>
      </c>
      <c r="E498" s="18">
        <v>1</v>
      </c>
      <c r="F498" s="19">
        <v>0</v>
      </c>
      <c r="G498" s="20"/>
      <c r="H498" s="21">
        <f>H499</f>
        <v>719.6</v>
      </c>
    </row>
    <row r="499" spans="2:8">
      <c r="B499" s="2" t="s">
        <v>282</v>
      </c>
      <c r="C499" s="16">
        <v>14</v>
      </c>
      <c r="D499" s="17">
        <v>3</v>
      </c>
      <c r="E499" s="18">
        <v>1</v>
      </c>
      <c r="F499" s="28">
        <v>20070</v>
      </c>
      <c r="G499" s="20"/>
      <c r="H499" s="21">
        <f>H500</f>
        <v>719.6</v>
      </c>
    </row>
    <row r="500" spans="2:8">
      <c r="B500" s="2" t="s">
        <v>103</v>
      </c>
      <c r="C500" s="16">
        <v>14</v>
      </c>
      <c r="D500" s="17">
        <v>3</v>
      </c>
      <c r="E500" s="18">
        <v>1</v>
      </c>
      <c r="F500" s="28">
        <v>20070</v>
      </c>
      <c r="G500" s="20">
        <v>200</v>
      </c>
      <c r="H500" s="21">
        <f>H501</f>
        <v>719.6</v>
      </c>
    </row>
    <row r="501" spans="2:8">
      <c r="B501" s="2" t="s">
        <v>57</v>
      </c>
      <c r="C501" s="16">
        <v>14</v>
      </c>
      <c r="D501" s="17">
        <v>3</v>
      </c>
      <c r="E501" s="18">
        <v>1</v>
      </c>
      <c r="F501" s="28">
        <v>20070</v>
      </c>
      <c r="G501" s="20">
        <v>240</v>
      </c>
      <c r="H501" s="21">
        <v>719.6</v>
      </c>
    </row>
    <row r="502" spans="2:8" ht="31.5">
      <c r="B502" s="2" t="s">
        <v>288</v>
      </c>
      <c r="C502" s="16">
        <v>14</v>
      </c>
      <c r="D502" s="17">
        <v>3</v>
      </c>
      <c r="E502" s="18">
        <v>2</v>
      </c>
      <c r="F502" s="19">
        <v>0</v>
      </c>
      <c r="G502" s="20"/>
      <c r="H502" s="21">
        <f>H503</f>
        <v>592</v>
      </c>
    </row>
    <row r="503" spans="2:8">
      <c r="B503" s="2" t="s">
        <v>282</v>
      </c>
      <c r="C503" s="16">
        <v>14</v>
      </c>
      <c r="D503" s="17">
        <v>3</v>
      </c>
      <c r="E503" s="18">
        <v>2</v>
      </c>
      <c r="F503" s="28">
        <v>20070</v>
      </c>
      <c r="G503" s="20"/>
      <c r="H503" s="21">
        <f>H504</f>
        <v>592</v>
      </c>
    </row>
    <row r="504" spans="2:8">
      <c r="B504" s="2" t="s">
        <v>103</v>
      </c>
      <c r="C504" s="16">
        <v>14</v>
      </c>
      <c r="D504" s="17">
        <v>3</v>
      </c>
      <c r="E504" s="18">
        <v>2</v>
      </c>
      <c r="F504" s="28">
        <v>20070</v>
      </c>
      <c r="G504" s="20">
        <v>200</v>
      </c>
      <c r="H504" s="21">
        <f>H505</f>
        <v>592</v>
      </c>
    </row>
    <row r="505" spans="2:8">
      <c r="B505" s="2" t="s">
        <v>57</v>
      </c>
      <c r="C505" s="16">
        <v>14</v>
      </c>
      <c r="D505" s="17">
        <v>3</v>
      </c>
      <c r="E505" s="18">
        <v>2</v>
      </c>
      <c r="F505" s="28">
        <v>20070</v>
      </c>
      <c r="G505" s="20">
        <v>240</v>
      </c>
      <c r="H505" s="21">
        <f>422+170</f>
        <v>592</v>
      </c>
    </row>
    <row r="506" spans="2:8" ht="31.5">
      <c r="B506" s="2" t="s">
        <v>49</v>
      </c>
      <c r="C506" s="16">
        <v>15</v>
      </c>
      <c r="D506" s="17">
        <v>0</v>
      </c>
      <c r="E506" s="18">
        <v>0</v>
      </c>
      <c r="F506" s="19">
        <v>0</v>
      </c>
      <c r="G506" s="20"/>
      <c r="H506" s="21">
        <f>H507+H512</f>
        <v>148577.9</v>
      </c>
    </row>
    <row r="507" spans="2:8">
      <c r="B507" s="2" t="s">
        <v>289</v>
      </c>
      <c r="C507" s="16">
        <v>15</v>
      </c>
      <c r="D507" s="17">
        <v>1</v>
      </c>
      <c r="E507" s="18">
        <v>0</v>
      </c>
      <c r="F507" s="19">
        <v>0</v>
      </c>
      <c r="G507" s="20"/>
      <c r="H507" s="21">
        <f>H508</f>
        <v>58983</v>
      </c>
    </row>
    <row r="508" spans="2:8">
      <c r="B508" s="2" t="s">
        <v>290</v>
      </c>
      <c r="C508" s="16">
        <v>15</v>
      </c>
      <c r="D508" s="17">
        <v>1</v>
      </c>
      <c r="E508" s="18">
        <v>1</v>
      </c>
      <c r="F508" s="19">
        <v>0</v>
      </c>
      <c r="G508" s="20"/>
      <c r="H508" s="21">
        <f>H509</f>
        <v>58983</v>
      </c>
    </row>
    <row r="509" spans="2:8">
      <c r="B509" s="2" t="s">
        <v>124</v>
      </c>
      <c r="C509" s="16">
        <v>15</v>
      </c>
      <c r="D509" s="17">
        <v>1</v>
      </c>
      <c r="E509" s="18">
        <v>1</v>
      </c>
      <c r="F509" s="19">
        <v>61100</v>
      </c>
      <c r="G509" s="20"/>
      <c r="H509" s="21">
        <f>H510</f>
        <v>58983</v>
      </c>
    </row>
    <row r="510" spans="2:8">
      <c r="B510" s="23" t="s">
        <v>52</v>
      </c>
      <c r="C510" s="16">
        <v>15</v>
      </c>
      <c r="D510" s="17">
        <v>1</v>
      </c>
      <c r="E510" s="18">
        <v>1</v>
      </c>
      <c r="F510" s="19">
        <v>61100</v>
      </c>
      <c r="G510" s="20">
        <v>800</v>
      </c>
      <c r="H510" s="21">
        <f>H511</f>
        <v>58983</v>
      </c>
    </row>
    <row r="511" spans="2:8" ht="31.5">
      <c r="B511" s="23" t="s">
        <v>125</v>
      </c>
      <c r="C511" s="16">
        <v>15</v>
      </c>
      <c r="D511" s="17">
        <v>1</v>
      </c>
      <c r="E511" s="18">
        <v>1</v>
      </c>
      <c r="F511" s="19">
        <v>61100</v>
      </c>
      <c r="G511" s="20">
        <v>810</v>
      </c>
      <c r="H511" s="21">
        <v>58983</v>
      </c>
    </row>
    <row r="512" spans="2:8">
      <c r="B512" s="2" t="s">
        <v>291</v>
      </c>
      <c r="C512" s="16">
        <v>15</v>
      </c>
      <c r="D512" s="17">
        <v>2</v>
      </c>
      <c r="E512" s="18">
        <v>0</v>
      </c>
      <c r="F512" s="19">
        <v>0</v>
      </c>
      <c r="G512" s="20"/>
      <c r="H512" s="21">
        <f>H513+H517</f>
        <v>89594.9</v>
      </c>
    </row>
    <row r="513" spans="2:8">
      <c r="B513" s="2" t="s">
        <v>292</v>
      </c>
      <c r="C513" s="16">
        <v>15</v>
      </c>
      <c r="D513" s="17">
        <v>2</v>
      </c>
      <c r="E513" s="18">
        <v>1</v>
      </c>
      <c r="F513" s="19">
        <v>0</v>
      </c>
      <c r="G513" s="20"/>
      <c r="H513" s="21">
        <f>H514</f>
        <v>42786.3</v>
      </c>
    </row>
    <row r="514" spans="2:8">
      <c r="B514" s="2" t="s">
        <v>124</v>
      </c>
      <c r="C514" s="16">
        <v>15</v>
      </c>
      <c r="D514" s="17">
        <v>2</v>
      </c>
      <c r="E514" s="18">
        <v>1</v>
      </c>
      <c r="F514" s="19">
        <v>61100</v>
      </c>
      <c r="G514" s="20"/>
      <c r="H514" s="21">
        <f>H515</f>
        <v>42786.3</v>
      </c>
    </row>
    <row r="515" spans="2:8">
      <c r="B515" s="23" t="s">
        <v>52</v>
      </c>
      <c r="C515" s="16">
        <v>15</v>
      </c>
      <c r="D515" s="17">
        <v>2</v>
      </c>
      <c r="E515" s="18">
        <v>1</v>
      </c>
      <c r="F515" s="19">
        <v>61100</v>
      </c>
      <c r="G515" s="20">
        <v>800</v>
      </c>
      <c r="H515" s="21">
        <f>H516</f>
        <v>42786.3</v>
      </c>
    </row>
    <row r="516" spans="2:8" ht="31.5">
      <c r="B516" s="23" t="s">
        <v>125</v>
      </c>
      <c r="C516" s="16">
        <v>15</v>
      </c>
      <c r="D516" s="17">
        <v>2</v>
      </c>
      <c r="E516" s="18">
        <v>1</v>
      </c>
      <c r="F516" s="19">
        <v>61100</v>
      </c>
      <c r="G516" s="20">
        <v>810</v>
      </c>
      <c r="H516" s="21">
        <v>42786.3</v>
      </c>
    </row>
    <row r="517" spans="2:8" ht="31.5">
      <c r="B517" s="2" t="s">
        <v>293</v>
      </c>
      <c r="C517" s="16">
        <v>15</v>
      </c>
      <c r="D517" s="17">
        <v>2</v>
      </c>
      <c r="E517" s="18">
        <v>2</v>
      </c>
      <c r="F517" s="19">
        <v>0</v>
      </c>
      <c r="G517" s="20"/>
      <c r="H517" s="21">
        <f>H518+H524+H521</f>
        <v>46808.6</v>
      </c>
    </row>
    <row r="518" spans="2:8">
      <c r="B518" s="2" t="s">
        <v>0</v>
      </c>
      <c r="C518" s="16">
        <v>15</v>
      </c>
      <c r="D518" s="17">
        <v>2</v>
      </c>
      <c r="E518" s="18">
        <v>2</v>
      </c>
      <c r="F518" s="19">
        <v>82390</v>
      </c>
      <c r="G518" s="20"/>
      <c r="H518" s="21">
        <f>H519</f>
        <v>39965.1</v>
      </c>
    </row>
    <row r="519" spans="2:8">
      <c r="B519" s="2" t="s">
        <v>103</v>
      </c>
      <c r="C519" s="16">
        <v>15</v>
      </c>
      <c r="D519" s="17">
        <v>2</v>
      </c>
      <c r="E519" s="18">
        <v>2</v>
      </c>
      <c r="F519" s="19">
        <v>82390</v>
      </c>
      <c r="G519" s="20">
        <v>200</v>
      </c>
      <c r="H519" s="21">
        <f>H520</f>
        <v>39965.1</v>
      </c>
    </row>
    <row r="520" spans="2:8">
      <c r="B520" s="2" t="s">
        <v>57</v>
      </c>
      <c r="C520" s="16">
        <v>15</v>
      </c>
      <c r="D520" s="17">
        <v>2</v>
      </c>
      <c r="E520" s="18">
        <v>2</v>
      </c>
      <c r="F520" s="19">
        <v>82390</v>
      </c>
      <c r="G520" s="20">
        <v>240</v>
      </c>
      <c r="H520" s="21">
        <v>39965.1</v>
      </c>
    </row>
    <row r="521" spans="2:8">
      <c r="B521" s="2" t="s">
        <v>81</v>
      </c>
      <c r="C521" s="16">
        <v>15</v>
      </c>
      <c r="D521" s="17">
        <v>2</v>
      </c>
      <c r="E521" s="18">
        <v>2</v>
      </c>
      <c r="F521" s="19">
        <v>99990</v>
      </c>
      <c r="G521" s="20"/>
      <c r="H521" s="21">
        <f>H522</f>
        <v>4740.1000000000004</v>
      </c>
    </row>
    <row r="522" spans="2:8">
      <c r="B522" s="2" t="s">
        <v>103</v>
      </c>
      <c r="C522" s="16">
        <v>15</v>
      </c>
      <c r="D522" s="17">
        <v>2</v>
      </c>
      <c r="E522" s="18">
        <v>2</v>
      </c>
      <c r="F522" s="19">
        <v>99990</v>
      </c>
      <c r="G522" s="20">
        <v>200</v>
      </c>
      <c r="H522" s="21">
        <f>H523</f>
        <v>4740.1000000000004</v>
      </c>
    </row>
    <row r="523" spans="2:8">
      <c r="B523" s="2" t="s">
        <v>57</v>
      </c>
      <c r="C523" s="16">
        <v>15</v>
      </c>
      <c r="D523" s="17">
        <v>2</v>
      </c>
      <c r="E523" s="18">
        <v>2</v>
      </c>
      <c r="F523" s="19">
        <v>99990</v>
      </c>
      <c r="G523" s="20">
        <v>240</v>
      </c>
      <c r="H523" s="21">
        <v>4740.1000000000004</v>
      </c>
    </row>
    <row r="524" spans="2:8" ht="31.5">
      <c r="B524" s="2" t="s">
        <v>1</v>
      </c>
      <c r="C524" s="16">
        <v>15</v>
      </c>
      <c r="D524" s="17">
        <v>2</v>
      </c>
      <c r="E524" s="18">
        <v>2</v>
      </c>
      <c r="F524" s="19" t="s">
        <v>2</v>
      </c>
      <c r="G524" s="20"/>
      <c r="H524" s="21">
        <f>H525</f>
        <v>2103.4</v>
      </c>
    </row>
    <row r="525" spans="2:8">
      <c r="B525" s="2" t="s">
        <v>103</v>
      </c>
      <c r="C525" s="16">
        <v>15</v>
      </c>
      <c r="D525" s="17">
        <v>2</v>
      </c>
      <c r="E525" s="18">
        <v>2</v>
      </c>
      <c r="F525" s="19" t="s">
        <v>2</v>
      </c>
      <c r="G525" s="20">
        <v>200</v>
      </c>
      <c r="H525" s="21">
        <f>H526</f>
        <v>2103.4</v>
      </c>
    </row>
    <row r="526" spans="2:8">
      <c r="B526" s="2" t="s">
        <v>57</v>
      </c>
      <c r="C526" s="16">
        <v>15</v>
      </c>
      <c r="D526" s="17">
        <v>2</v>
      </c>
      <c r="E526" s="18">
        <v>2</v>
      </c>
      <c r="F526" s="19" t="s">
        <v>2</v>
      </c>
      <c r="G526" s="20">
        <v>240</v>
      </c>
      <c r="H526" s="21">
        <v>2103.4</v>
      </c>
    </row>
    <row r="527" spans="2:8" ht="31.5">
      <c r="B527" s="2" t="s">
        <v>3</v>
      </c>
      <c r="C527" s="16">
        <v>16</v>
      </c>
      <c r="D527" s="17">
        <v>0</v>
      </c>
      <c r="E527" s="18">
        <v>0</v>
      </c>
      <c r="F527" s="19">
        <v>0</v>
      </c>
      <c r="G527" s="20"/>
      <c r="H527" s="21">
        <f>H528+H533</f>
        <v>1751</v>
      </c>
    </row>
    <row r="528" spans="2:8">
      <c r="B528" s="2" t="s">
        <v>4</v>
      </c>
      <c r="C528" s="16">
        <v>16</v>
      </c>
      <c r="D528" s="17">
        <v>1</v>
      </c>
      <c r="E528" s="18">
        <v>0</v>
      </c>
      <c r="F528" s="19">
        <v>0</v>
      </c>
      <c r="G528" s="20"/>
      <c r="H528" s="21">
        <f>H529</f>
        <v>500</v>
      </c>
    </row>
    <row r="529" spans="2:8">
      <c r="B529" s="2" t="s">
        <v>5</v>
      </c>
      <c r="C529" s="16">
        <v>16</v>
      </c>
      <c r="D529" s="17">
        <v>1</v>
      </c>
      <c r="E529" s="18">
        <v>3</v>
      </c>
      <c r="F529" s="19">
        <v>0</v>
      </c>
      <c r="G529" s="20"/>
      <c r="H529" s="21">
        <f>H530</f>
        <v>500</v>
      </c>
    </row>
    <row r="530" spans="2:8">
      <c r="B530" s="2" t="s">
        <v>6</v>
      </c>
      <c r="C530" s="16">
        <v>16</v>
      </c>
      <c r="D530" s="17">
        <v>1</v>
      </c>
      <c r="E530" s="18">
        <v>3</v>
      </c>
      <c r="F530" s="19">
        <v>20220</v>
      </c>
      <c r="G530" s="20"/>
      <c r="H530" s="21">
        <f>H531</f>
        <v>500</v>
      </c>
    </row>
    <row r="531" spans="2:8">
      <c r="B531" s="23" t="s">
        <v>52</v>
      </c>
      <c r="C531" s="16">
        <v>16</v>
      </c>
      <c r="D531" s="17">
        <v>1</v>
      </c>
      <c r="E531" s="18">
        <v>3</v>
      </c>
      <c r="F531" s="19">
        <v>20220</v>
      </c>
      <c r="G531" s="20">
        <v>800</v>
      </c>
      <c r="H531" s="21">
        <f>H532</f>
        <v>500</v>
      </c>
    </row>
    <row r="532" spans="2:8">
      <c r="B532" s="23" t="s">
        <v>67</v>
      </c>
      <c r="C532" s="16">
        <v>16</v>
      </c>
      <c r="D532" s="17">
        <v>1</v>
      </c>
      <c r="E532" s="18">
        <v>3</v>
      </c>
      <c r="F532" s="19">
        <v>20220</v>
      </c>
      <c r="G532" s="20">
        <v>870</v>
      </c>
      <c r="H532" s="21">
        <v>500</v>
      </c>
    </row>
    <row r="533" spans="2:8">
      <c r="B533" s="2" t="s">
        <v>7</v>
      </c>
      <c r="C533" s="25">
        <v>16</v>
      </c>
      <c r="D533" s="26">
        <v>2</v>
      </c>
      <c r="E533" s="27">
        <v>0</v>
      </c>
      <c r="F533" s="28">
        <v>0</v>
      </c>
      <c r="G533" s="20"/>
      <c r="H533" s="21">
        <f>H534</f>
        <v>1251</v>
      </c>
    </row>
    <row r="534" spans="2:8">
      <c r="B534" s="2" t="s">
        <v>8</v>
      </c>
      <c r="C534" s="25">
        <v>16</v>
      </c>
      <c r="D534" s="26">
        <v>2</v>
      </c>
      <c r="E534" s="27">
        <v>1</v>
      </c>
      <c r="F534" s="28">
        <v>0</v>
      </c>
      <c r="G534" s="20"/>
      <c r="H534" s="21">
        <f>H535</f>
        <v>1251</v>
      </c>
    </row>
    <row r="535" spans="2:8">
      <c r="B535" s="2" t="s">
        <v>9</v>
      </c>
      <c r="C535" s="25">
        <v>16</v>
      </c>
      <c r="D535" s="26">
        <v>2</v>
      </c>
      <c r="E535" s="27">
        <v>1</v>
      </c>
      <c r="F535" s="28">
        <v>20720</v>
      </c>
      <c r="G535" s="20"/>
      <c r="H535" s="21">
        <f>H536</f>
        <v>1251</v>
      </c>
    </row>
    <row r="536" spans="2:8">
      <c r="B536" s="24" t="s">
        <v>10</v>
      </c>
      <c r="C536" s="25">
        <v>16</v>
      </c>
      <c r="D536" s="26">
        <v>2</v>
      </c>
      <c r="E536" s="27">
        <v>1</v>
      </c>
      <c r="F536" s="28">
        <v>20720</v>
      </c>
      <c r="G536" s="20">
        <v>700</v>
      </c>
      <c r="H536" s="21">
        <f>H537</f>
        <v>1251</v>
      </c>
    </row>
    <row r="537" spans="2:8">
      <c r="B537" s="24" t="s">
        <v>11</v>
      </c>
      <c r="C537" s="25">
        <v>16</v>
      </c>
      <c r="D537" s="26">
        <v>2</v>
      </c>
      <c r="E537" s="27">
        <v>1</v>
      </c>
      <c r="F537" s="28">
        <v>20720</v>
      </c>
      <c r="G537" s="20">
        <v>730</v>
      </c>
      <c r="H537" s="21">
        <v>1251</v>
      </c>
    </row>
    <row r="538" spans="2:8" ht="31.5">
      <c r="B538" s="24" t="s">
        <v>12</v>
      </c>
      <c r="C538" s="16">
        <v>17</v>
      </c>
      <c r="D538" s="17">
        <v>0</v>
      </c>
      <c r="E538" s="18">
        <v>0</v>
      </c>
      <c r="F538" s="19">
        <v>0</v>
      </c>
      <c r="G538" s="20"/>
      <c r="H538" s="21">
        <f>H539+H546</f>
        <v>30176.9</v>
      </c>
    </row>
    <row r="539" spans="2:8" ht="31.5">
      <c r="B539" s="24" t="s">
        <v>13</v>
      </c>
      <c r="C539" s="16">
        <v>17</v>
      </c>
      <c r="D539" s="17">
        <v>1</v>
      </c>
      <c r="E539" s="18">
        <v>0</v>
      </c>
      <c r="F539" s="19">
        <v>0</v>
      </c>
      <c r="G539" s="20"/>
      <c r="H539" s="21">
        <f>H540</f>
        <v>6736.4</v>
      </c>
    </row>
    <row r="540" spans="2:8" ht="31.5">
      <c r="B540" s="24" t="s">
        <v>14</v>
      </c>
      <c r="C540" s="16">
        <v>17</v>
      </c>
      <c r="D540" s="17">
        <v>1</v>
      </c>
      <c r="E540" s="18">
        <v>1</v>
      </c>
      <c r="F540" s="19">
        <v>0</v>
      </c>
      <c r="G540" s="20"/>
      <c r="H540" s="21">
        <f>H541</f>
        <v>6736.4</v>
      </c>
    </row>
    <row r="541" spans="2:8">
      <c r="B541" s="24" t="s">
        <v>81</v>
      </c>
      <c r="C541" s="16">
        <v>17</v>
      </c>
      <c r="D541" s="17">
        <v>1</v>
      </c>
      <c r="E541" s="18">
        <v>1</v>
      </c>
      <c r="F541" s="19">
        <v>99990</v>
      </c>
      <c r="G541" s="20"/>
      <c r="H541" s="21">
        <f>H544+H542</f>
        <v>6736.4</v>
      </c>
    </row>
    <row r="542" spans="2:8">
      <c r="B542" s="2" t="s">
        <v>103</v>
      </c>
      <c r="C542" s="16">
        <v>17</v>
      </c>
      <c r="D542" s="17">
        <v>1</v>
      </c>
      <c r="E542" s="18">
        <v>1</v>
      </c>
      <c r="F542" s="19">
        <v>99990</v>
      </c>
      <c r="G542" s="20">
        <v>200</v>
      </c>
      <c r="H542" s="21">
        <f>H543</f>
        <v>49.4</v>
      </c>
    </row>
    <row r="543" spans="2:8">
      <c r="B543" s="2" t="s">
        <v>57</v>
      </c>
      <c r="C543" s="16">
        <v>17</v>
      </c>
      <c r="D543" s="17">
        <v>1</v>
      </c>
      <c r="E543" s="18">
        <v>1</v>
      </c>
      <c r="F543" s="19">
        <v>99990</v>
      </c>
      <c r="G543" s="20">
        <v>240</v>
      </c>
      <c r="H543" s="21">
        <v>49.4</v>
      </c>
    </row>
    <row r="544" spans="2:8">
      <c r="B544" s="24" t="s">
        <v>65</v>
      </c>
      <c r="C544" s="16">
        <v>17</v>
      </c>
      <c r="D544" s="17">
        <v>1</v>
      </c>
      <c r="E544" s="18">
        <v>1</v>
      </c>
      <c r="F544" s="19">
        <v>99990</v>
      </c>
      <c r="G544" s="20">
        <v>600</v>
      </c>
      <c r="H544" s="21">
        <f>H545</f>
        <v>6687</v>
      </c>
    </row>
    <row r="545" spans="2:8">
      <c r="B545" s="24" t="s">
        <v>62</v>
      </c>
      <c r="C545" s="16">
        <v>17</v>
      </c>
      <c r="D545" s="17">
        <v>1</v>
      </c>
      <c r="E545" s="18">
        <v>1</v>
      </c>
      <c r="F545" s="19">
        <v>99990</v>
      </c>
      <c r="G545" s="20">
        <v>630</v>
      </c>
      <c r="H545" s="21">
        <f>1343.1+5343.9</f>
        <v>6687</v>
      </c>
    </row>
    <row r="546" spans="2:8" ht="31.5">
      <c r="B546" s="2" t="s">
        <v>15</v>
      </c>
      <c r="C546" s="16">
        <v>17</v>
      </c>
      <c r="D546" s="17">
        <v>2</v>
      </c>
      <c r="E546" s="18">
        <v>0</v>
      </c>
      <c r="F546" s="19">
        <v>0</v>
      </c>
      <c r="G546" s="20"/>
      <c r="H546" s="21">
        <f>H547</f>
        <v>23440.5</v>
      </c>
    </row>
    <row r="547" spans="2:8">
      <c r="B547" s="2" t="s">
        <v>16</v>
      </c>
      <c r="C547" s="16">
        <v>17</v>
      </c>
      <c r="D547" s="17">
        <v>2</v>
      </c>
      <c r="E547" s="18">
        <v>1</v>
      </c>
      <c r="F547" s="19">
        <v>0</v>
      </c>
      <c r="G547" s="20"/>
      <c r="H547" s="21">
        <f>H548</f>
        <v>23440.5</v>
      </c>
    </row>
    <row r="548" spans="2:8">
      <c r="B548" s="2" t="s">
        <v>83</v>
      </c>
      <c r="C548" s="16">
        <v>17</v>
      </c>
      <c r="D548" s="17">
        <v>2</v>
      </c>
      <c r="E548" s="18">
        <v>1</v>
      </c>
      <c r="F548" s="19">
        <v>590</v>
      </c>
      <c r="G548" s="20"/>
      <c r="H548" s="21">
        <f>H549</f>
        <v>23440.5</v>
      </c>
    </row>
    <row r="549" spans="2:8">
      <c r="B549" s="23" t="s">
        <v>65</v>
      </c>
      <c r="C549" s="16">
        <v>17</v>
      </c>
      <c r="D549" s="17">
        <v>2</v>
      </c>
      <c r="E549" s="18">
        <v>1</v>
      </c>
      <c r="F549" s="19">
        <v>590</v>
      </c>
      <c r="G549" s="20">
        <v>600</v>
      </c>
      <c r="H549" s="21">
        <f>H550</f>
        <v>23440.5</v>
      </c>
    </row>
    <row r="550" spans="2:8">
      <c r="B550" s="23" t="s">
        <v>68</v>
      </c>
      <c r="C550" s="16">
        <v>17</v>
      </c>
      <c r="D550" s="17">
        <v>2</v>
      </c>
      <c r="E550" s="18">
        <v>1</v>
      </c>
      <c r="F550" s="19">
        <v>590</v>
      </c>
      <c r="G550" s="20">
        <v>620</v>
      </c>
      <c r="H550" s="21">
        <f>15670.3+7770.2</f>
        <v>23440.5</v>
      </c>
    </row>
    <row r="551" spans="2:8" ht="31.5">
      <c r="B551" s="2" t="s">
        <v>17</v>
      </c>
      <c r="C551" s="16">
        <v>18</v>
      </c>
      <c r="D551" s="17">
        <v>0</v>
      </c>
      <c r="E551" s="18">
        <v>0</v>
      </c>
      <c r="F551" s="19">
        <v>0</v>
      </c>
      <c r="G551" s="20"/>
      <c r="H551" s="21">
        <f>H552+H556+H560+H564+H568+H572+H576</f>
        <v>27360.7</v>
      </c>
    </row>
    <row r="552" spans="2:8">
      <c r="B552" s="2" t="s">
        <v>18</v>
      </c>
      <c r="C552" s="16">
        <v>18</v>
      </c>
      <c r="D552" s="17">
        <v>0</v>
      </c>
      <c r="E552" s="18">
        <v>1</v>
      </c>
      <c r="F552" s="19">
        <v>0</v>
      </c>
      <c r="G552" s="20"/>
      <c r="H552" s="21">
        <f>H553</f>
        <v>2338.6</v>
      </c>
    </row>
    <row r="553" spans="2:8">
      <c r="B553" s="2" t="s">
        <v>81</v>
      </c>
      <c r="C553" s="16">
        <v>18</v>
      </c>
      <c r="D553" s="17">
        <v>0</v>
      </c>
      <c r="E553" s="18">
        <v>1</v>
      </c>
      <c r="F553" s="19">
        <v>99990</v>
      </c>
      <c r="G553" s="20"/>
      <c r="H553" s="21">
        <f>H554</f>
        <v>2338.6</v>
      </c>
    </row>
    <row r="554" spans="2:8">
      <c r="B554" s="2" t="s">
        <v>103</v>
      </c>
      <c r="C554" s="16">
        <v>18</v>
      </c>
      <c r="D554" s="17">
        <v>0</v>
      </c>
      <c r="E554" s="18">
        <v>1</v>
      </c>
      <c r="F554" s="19">
        <v>99990</v>
      </c>
      <c r="G554" s="20">
        <v>200</v>
      </c>
      <c r="H554" s="21">
        <f>H555</f>
        <v>2338.6</v>
      </c>
    </row>
    <row r="555" spans="2:8">
      <c r="B555" s="2" t="s">
        <v>57</v>
      </c>
      <c r="C555" s="16">
        <v>18</v>
      </c>
      <c r="D555" s="17">
        <v>0</v>
      </c>
      <c r="E555" s="18">
        <v>1</v>
      </c>
      <c r="F555" s="19">
        <v>99990</v>
      </c>
      <c r="G555" s="20">
        <v>240</v>
      </c>
      <c r="H555" s="21">
        <v>2338.6</v>
      </c>
    </row>
    <row r="556" spans="2:8">
      <c r="B556" s="2" t="s">
        <v>20</v>
      </c>
      <c r="C556" s="16">
        <v>18</v>
      </c>
      <c r="D556" s="17">
        <v>0</v>
      </c>
      <c r="E556" s="18">
        <v>2</v>
      </c>
      <c r="F556" s="19">
        <v>0</v>
      </c>
      <c r="G556" s="20"/>
      <c r="H556" s="21">
        <f>H557</f>
        <v>11680.1</v>
      </c>
    </row>
    <row r="557" spans="2:8">
      <c r="B557" s="2" t="s">
        <v>81</v>
      </c>
      <c r="C557" s="16">
        <v>18</v>
      </c>
      <c r="D557" s="17">
        <v>0</v>
      </c>
      <c r="E557" s="18">
        <v>2</v>
      </c>
      <c r="F557" s="19">
        <v>99990</v>
      </c>
      <c r="G557" s="20"/>
      <c r="H557" s="21">
        <f>H558</f>
        <v>11680.1</v>
      </c>
    </row>
    <row r="558" spans="2:8">
      <c r="B558" s="2" t="s">
        <v>103</v>
      </c>
      <c r="C558" s="16">
        <v>18</v>
      </c>
      <c r="D558" s="17">
        <v>0</v>
      </c>
      <c r="E558" s="18">
        <v>2</v>
      </c>
      <c r="F558" s="19">
        <v>99990</v>
      </c>
      <c r="G558" s="20">
        <v>200</v>
      </c>
      <c r="H558" s="21">
        <f>H559</f>
        <v>11680.1</v>
      </c>
    </row>
    <row r="559" spans="2:8">
      <c r="B559" s="2" t="s">
        <v>57</v>
      </c>
      <c r="C559" s="16">
        <v>18</v>
      </c>
      <c r="D559" s="17">
        <v>0</v>
      </c>
      <c r="E559" s="18">
        <v>2</v>
      </c>
      <c r="F559" s="19">
        <v>99990</v>
      </c>
      <c r="G559" s="20">
        <v>240</v>
      </c>
      <c r="H559" s="21">
        <v>11680.1</v>
      </c>
    </row>
    <row r="560" spans="2:8" ht="31.5">
      <c r="B560" s="2" t="s">
        <v>21</v>
      </c>
      <c r="C560" s="16">
        <v>18</v>
      </c>
      <c r="D560" s="17">
        <v>0</v>
      </c>
      <c r="E560" s="18">
        <v>3</v>
      </c>
      <c r="F560" s="19">
        <v>0</v>
      </c>
      <c r="G560" s="20"/>
      <c r="H560" s="21">
        <f>H561</f>
        <v>3530</v>
      </c>
    </row>
    <row r="561" spans="2:8">
      <c r="B561" s="2" t="s">
        <v>81</v>
      </c>
      <c r="C561" s="16">
        <v>18</v>
      </c>
      <c r="D561" s="17">
        <v>0</v>
      </c>
      <c r="E561" s="18">
        <v>3</v>
      </c>
      <c r="F561" s="19">
        <v>99990</v>
      </c>
      <c r="G561" s="20"/>
      <c r="H561" s="21">
        <f>H562</f>
        <v>3530</v>
      </c>
    </row>
    <row r="562" spans="2:8">
      <c r="B562" s="23" t="s">
        <v>103</v>
      </c>
      <c r="C562" s="16">
        <v>18</v>
      </c>
      <c r="D562" s="17">
        <v>0</v>
      </c>
      <c r="E562" s="18">
        <v>3</v>
      </c>
      <c r="F562" s="19">
        <v>99990</v>
      </c>
      <c r="G562" s="20">
        <v>200</v>
      </c>
      <c r="H562" s="21">
        <f>H563</f>
        <v>3530</v>
      </c>
    </row>
    <row r="563" spans="2:8">
      <c r="B563" s="23" t="s">
        <v>57</v>
      </c>
      <c r="C563" s="16">
        <v>18</v>
      </c>
      <c r="D563" s="17">
        <v>0</v>
      </c>
      <c r="E563" s="18">
        <v>3</v>
      </c>
      <c r="F563" s="19">
        <v>99990</v>
      </c>
      <c r="G563" s="20">
        <v>240</v>
      </c>
      <c r="H563" s="21">
        <v>3530</v>
      </c>
    </row>
    <row r="564" spans="2:8" ht="31.5">
      <c r="B564" s="2" t="s">
        <v>22</v>
      </c>
      <c r="C564" s="16">
        <v>18</v>
      </c>
      <c r="D564" s="17">
        <v>0</v>
      </c>
      <c r="E564" s="18">
        <v>4</v>
      </c>
      <c r="F564" s="19">
        <v>0</v>
      </c>
      <c r="G564" s="20"/>
      <c r="H564" s="21">
        <f>H565</f>
        <v>5433</v>
      </c>
    </row>
    <row r="565" spans="2:8">
      <c r="B565" s="2" t="s">
        <v>81</v>
      </c>
      <c r="C565" s="16">
        <v>18</v>
      </c>
      <c r="D565" s="17">
        <v>0</v>
      </c>
      <c r="E565" s="18">
        <v>4</v>
      </c>
      <c r="F565" s="19">
        <v>99990</v>
      </c>
      <c r="G565" s="20"/>
      <c r="H565" s="21">
        <f>H566</f>
        <v>5433</v>
      </c>
    </row>
    <row r="566" spans="2:8">
      <c r="B566" s="2" t="s">
        <v>103</v>
      </c>
      <c r="C566" s="16">
        <v>18</v>
      </c>
      <c r="D566" s="17">
        <v>0</v>
      </c>
      <c r="E566" s="18">
        <v>4</v>
      </c>
      <c r="F566" s="19">
        <v>99990</v>
      </c>
      <c r="G566" s="20">
        <v>200</v>
      </c>
      <c r="H566" s="21">
        <f>H567</f>
        <v>5433</v>
      </c>
    </row>
    <row r="567" spans="2:8">
      <c r="B567" s="2" t="s">
        <v>57</v>
      </c>
      <c r="C567" s="16">
        <v>18</v>
      </c>
      <c r="D567" s="17">
        <v>0</v>
      </c>
      <c r="E567" s="18">
        <v>4</v>
      </c>
      <c r="F567" s="19">
        <v>99990</v>
      </c>
      <c r="G567" s="20">
        <v>240</v>
      </c>
      <c r="H567" s="21">
        <v>5433</v>
      </c>
    </row>
    <row r="568" spans="2:8">
      <c r="B568" s="2" t="s">
        <v>23</v>
      </c>
      <c r="C568" s="16">
        <v>18</v>
      </c>
      <c r="D568" s="17">
        <v>0</v>
      </c>
      <c r="E568" s="18">
        <v>5</v>
      </c>
      <c r="F568" s="19">
        <v>0</v>
      </c>
      <c r="G568" s="20"/>
      <c r="H568" s="21">
        <f>H569</f>
        <v>1450</v>
      </c>
    </row>
    <row r="569" spans="2:8">
      <c r="B569" s="2" t="s">
        <v>81</v>
      </c>
      <c r="C569" s="16">
        <v>18</v>
      </c>
      <c r="D569" s="17">
        <v>0</v>
      </c>
      <c r="E569" s="18">
        <v>5</v>
      </c>
      <c r="F569" s="19">
        <v>99990</v>
      </c>
      <c r="G569" s="20"/>
      <c r="H569" s="21">
        <f>H570</f>
        <v>1450</v>
      </c>
    </row>
    <row r="570" spans="2:8">
      <c r="B570" s="2" t="s">
        <v>103</v>
      </c>
      <c r="C570" s="16">
        <v>18</v>
      </c>
      <c r="D570" s="17">
        <v>0</v>
      </c>
      <c r="E570" s="18">
        <v>5</v>
      </c>
      <c r="F570" s="19">
        <v>99990</v>
      </c>
      <c r="G570" s="20">
        <v>200</v>
      </c>
      <c r="H570" s="21">
        <f>H571</f>
        <v>1450</v>
      </c>
    </row>
    <row r="571" spans="2:8">
      <c r="B571" s="2" t="s">
        <v>57</v>
      </c>
      <c r="C571" s="16">
        <v>18</v>
      </c>
      <c r="D571" s="17">
        <v>0</v>
      </c>
      <c r="E571" s="18">
        <v>5</v>
      </c>
      <c r="F571" s="19">
        <v>99990</v>
      </c>
      <c r="G571" s="20">
        <v>240</v>
      </c>
      <c r="H571" s="21">
        <v>1450</v>
      </c>
    </row>
    <row r="572" spans="2:8">
      <c r="B572" s="2" t="s">
        <v>24</v>
      </c>
      <c r="C572" s="16">
        <v>18</v>
      </c>
      <c r="D572" s="17">
        <v>0</v>
      </c>
      <c r="E572" s="18">
        <v>6</v>
      </c>
      <c r="F572" s="19">
        <v>0</v>
      </c>
      <c r="G572" s="20"/>
      <c r="H572" s="21">
        <f>H573</f>
        <v>929</v>
      </c>
    </row>
    <row r="573" spans="2:8">
      <c r="B573" s="2" t="s">
        <v>81</v>
      </c>
      <c r="C573" s="16">
        <v>18</v>
      </c>
      <c r="D573" s="17">
        <v>0</v>
      </c>
      <c r="E573" s="18">
        <v>6</v>
      </c>
      <c r="F573" s="19">
        <v>99990</v>
      </c>
      <c r="G573" s="20"/>
      <c r="H573" s="21">
        <f>H574</f>
        <v>929</v>
      </c>
    </row>
    <row r="574" spans="2:8">
      <c r="B574" s="2" t="s">
        <v>103</v>
      </c>
      <c r="C574" s="16">
        <v>18</v>
      </c>
      <c r="D574" s="17">
        <v>0</v>
      </c>
      <c r="E574" s="18">
        <v>6</v>
      </c>
      <c r="F574" s="19">
        <v>99990</v>
      </c>
      <c r="G574" s="20">
        <v>240</v>
      </c>
      <c r="H574" s="21">
        <v>929</v>
      </c>
    </row>
    <row r="575" spans="2:8">
      <c r="B575" s="2" t="s">
        <v>57</v>
      </c>
      <c r="C575" s="16">
        <v>18</v>
      </c>
      <c r="D575" s="17">
        <v>0</v>
      </c>
      <c r="E575" s="18">
        <v>6</v>
      </c>
      <c r="F575" s="19">
        <v>99990</v>
      </c>
      <c r="G575" s="20">
        <v>240</v>
      </c>
      <c r="H575" s="21">
        <v>929</v>
      </c>
    </row>
    <row r="576" spans="2:8">
      <c r="B576" s="2" t="s">
        <v>25</v>
      </c>
      <c r="C576" s="16">
        <v>18</v>
      </c>
      <c r="D576" s="17">
        <v>0</v>
      </c>
      <c r="E576" s="18">
        <v>7</v>
      </c>
      <c r="F576" s="19">
        <v>0</v>
      </c>
      <c r="G576" s="20"/>
      <c r="H576" s="21">
        <f>H577</f>
        <v>2000</v>
      </c>
    </row>
    <row r="577" spans="2:8">
      <c r="B577" s="2" t="s">
        <v>124</v>
      </c>
      <c r="C577" s="16">
        <v>18</v>
      </c>
      <c r="D577" s="17">
        <v>0</v>
      </c>
      <c r="E577" s="18">
        <v>7</v>
      </c>
      <c r="F577" s="19">
        <v>61100</v>
      </c>
      <c r="G577" s="20"/>
      <c r="H577" s="21">
        <f>H578</f>
        <v>2000</v>
      </c>
    </row>
    <row r="578" spans="2:8">
      <c r="B578" s="23" t="s">
        <v>52</v>
      </c>
      <c r="C578" s="16">
        <v>18</v>
      </c>
      <c r="D578" s="17">
        <v>0</v>
      </c>
      <c r="E578" s="18">
        <v>7</v>
      </c>
      <c r="F578" s="19">
        <v>61100</v>
      </c>
      <c r="G578" s="20">
        <v>800</v>
      </c>
      <c r="H578" s="21">
        <f>H579</f>
        <v>2000</v>
      </c>
    </row>
    <row r="579" spans="2:8" ht="31.5">
      <c r="B579" s="23" t="s">
        <v>125</v>
      </c>
      <c r="C579" s="16">
        <v>18</v>
      </c>
      <c r="D579" s="17">
        <v>0</v>
      </c>
      <c r="E579" s="18">
        <v>7</v>
      </c>
      <c r="F579" s="19">
        <v>61100</v>
      </c>
      <c r="G579" s="20">
        <v>810</v>
      </c>
      <c r="H579" s="21">
        <v>2000</v>
      </c>
    </row>
    <row r="580" spans="2:8" ht="47.25">
      <c r="B580" s="2" t="s">
        <v>26</v>
      </c>
      <c r="C580" s="16">
        <v>19</v>
      </c>
      <c r="D580" s="17">
        <v>0</v>
      </c>
      <c r="E580" s="18">
        <v>0</v>
      </c>
      <c r="F580" s="19">
        <v>0</v>
      </c>
      <c r="G580" s="20"/>
      <c r="H580" s="21">
        <f>H581+H605</f>
        <v>291991.40000000002</v>
      </c>
    </row>
    <row r="581" spans="2:8">
      <c r="B581" s="2" t="s">
        <v>27</v>
      </c>
      <c r="C581" s="16">
        <v>19</v>
      </c>
      <c r="D581" s="17">
        <v>1</v>
      </c>
      <c r="E581" s="18">
        <v>0</v>
      </c>
      <c r="F581" s="19">
        <v>0</v>
      </c>
      <c r="G581" s="20"/>
      <c r="H581" s="21">
        <f>H582</f>
        <v>290919.40000000002</v>
      </c>
    </row>
    <row r="582" spans="2:8" ht="31.5">
      <c r="B582" s="2" t="s">
        <v>28</v>
      </c>
      <c r="C582" s="16">
        <v>19</v>
      </c>
      <c r="D582" s="17">
        <v>1</v>
      </c>
      <c r="E582" s="18">
        <v>1</v>
      </c>
      <c r="F582" s="19">
        <v>0</v>
      </c>
      <c r="G582" s="20"/>
      <c r="H582" s="21">
        <f>H583+H590+H597+H600</f>
        <v>290919.40000000002</v>
      </c>
    </row>
    <row r="583" spans="2:8">
      <c r="B583" s="2" t="s">
        <v>83</v>
      </c>
      <c r="C583" s="16">
        <v>19</v>
      </c>
      <c r="D583" s="17">
        <v>1</v>
      </c>
      <c r="E583" s="18">
        <v>1</v>
      </c>
      <c r="F583" s="19">
        <v>590</v>
      </c>
      <c r="G583" s="20"/>
      <c r="H583" s="21">
        <f>H584+H586+H588</f>
        <v>55244.5</v>
      </c>
    </row>
    <row r="584" spans="2:8" ht="31.5">
      <c r="B584" s="23" t="s">
        <v>55</v>
      </c>
      <c r="C584" s="16">
        <v>19</v>
      </c>
      <c r="D584" s="17">
        <v>1</v>
      </c>
      <c r="E584" s="18">
        <v>1</v>
      </c>
      <c r="F584" s="19">
        <v>590</v>
      </c>
      <c r="G584" s="20">
        <v>100</v>
      </c>
      <c r="H584" s="21">
        <f>H585</f>
        <v>44194</v>
      </c>
    </row>
    <row r="585" spans="2:8">
      <c r="B585" s="23" t="s">
        <v>60</v>
      </c>
      <c r="C585" s="16">
        <v>19</v>
      </c>
      <c r="D585" s="17">
        <v>1</v>
      </c>
      <c r="E585" s="18">
        <v>1</v>
      </c>
      <c r="F585" s="19">
        <v>590</v>
      </c>
      <c r="G585" s="20">
        <v>110</v>
      </c>
      <c r="H585" s="21">
        <v>44194</v>
      </c>
    </row>
    <row r="586" spans="2:8">
      <c r="B586" s="23" t="s">
        <v>103</v>
      </c>
      <c r="C586" s="16">
        <v>19</v>
      </c>
      <c r="D586" s="17">
        <v>1</v>
      </c>
      <c r="E586" s="18">
        <v>1</v>
      </c>
      <c r="F586" s="19">
        <v>590</v>
      </c>
      <c r="G586" s="20">
        <v>200</v>
      </c>
      <c r="H586" s="21">
        <f>H587</f>
        <v>10745.5</v>
      </c>
    </row>
    <row r="587" spans="2:8">
      <c r="B587" s="23" t="s">
        <v>57</v>
      </c>
      <c r="C587" s="16">
        <v>19</v>
      </c>
      <c r="D587" s="17">
        <v>1</v>
      </c>
      <c r="E587" s="18">
        <v>1</v>
      </c>
      <c r="F587" s="19">
        <v>590</v>
      </c>
      <c r="G587" s="20">
        <v>240</v>
      </c>
      <c r="H587" s="21">
        <v>10745.5</v>
      </c>
    </row>
    <row r="588" spans="2:8">
      <c r="B588" s="23" t="s">
        <v>52</v>
      </c>
      <c r="C588" s="16">
        <v>19</v>
      </c>
      <c r="D588" s="17">
        <v>1</v>
      </c>
      <c r="E588" s="18">
        <v>1</v>
      </c>
      <c r="F588" s="19">
        <v>590</v>
      </c>
      <c r="G588" s="20">
        <v>800</v>
      </c>
      <c r="H588" s="21">
        <f>H589</f>
        <v>305</v>
      </c>
    </row>
    <row r="589" spans="2:8">
      <c r="B589" s="23" t="s">
        <v>53</v>
      </c>
      <c r="C589" s="16">
        <v>19</v>
      </c>
      <c r="D589" s="17">
        <v>1</v>
      </c>
      <c r="E589" s="18">
        <v>1</v>
      </c>
      <c r="F589" s="19">
        <v>590</v>
      </c>
      <c r="G589" s="20">
        <v>850</v>
      </c>
      <c r="H589" s="21">
        <v>305</v>
      </c>
    </row>
    <row r="590" spans="2:8">
      <c r="B590" s="2" t="s">
        <v>170</v>
      </c>
      <c r="C590" s="16">
        <v>19</v>
      </c>
      <c r="D590" s="17">
        <v>1</v>
      </c>
      <c r="E590" s="18">
        <v>1</v>
      </c>
      <c r="F590" s="19">
        <v>2040</v>
      </c>
      <c r="G590" s="20"/>
      <c r="H590" s="21">
        <f>H591+H593+H595</f>
        <v>226479</v>
      </c>
    </row>
    <row r="591" spans="2:8" ht="31.5">
      <c r="B591" s="23" t="s">
        <v>55</v>
      </c>
      <c r="C591" s="16">
        <v>19</v>
      </c>
      <c r="D591" s="17">
        <v>1</v>
      </c>
      <c r="E591" s="18">
        <v>1</v>
      </c>
      <c r="F591" s="19">
        <v>2040</v>
      </c>
      <c r="G591" s="20">
        <v>100</v>
      </c>
      <c r="H591" s="21">
        <f>H592</f>
        <v>205888</v>
      </c>
    </row>
    <row r="592" spans="2:8">
      <c r="B592" s="23" t="s">
        <v>56</v>
      </c>
      <c r="C592" s="16">
        <v>19</v>
      </c>
      <c r="D592" s="17">
        <v>1</v>
      </c>
      <c r="E592" s="18">
        <v>1</v>
      </c>
      <c r="F592" s="19">
        <v>2040</v>
      </c>
      <c r="G592" s="20">
        <v>120</v>
      </c>
      <c r="H592" s="21">
        <f>154074+19912+22473+4862+4567</f>
        <v>205888</v>
      </c>
    </row>
    <row r="593" spans="2:8">
      <c r="B593" s="23" t="s">
        <v>103</v>
      </c>
      <c r="C593" s="16">
        <v>19</v>
      </c>
      <c r="D593" s="17">
        <v>1</v>
      </c>
      <c r="E593" s="18">
        <v>1</v>
      </c>
      <c r="F593" s="19">
        <v>2040</v>
      </c>
      <c r="G593" s="20">
        <v>200</v>
      </c>
      <c r="H593" s="21">
        <f>H594</f>
        <v>15711</v>
      </c>
    </row>
    <row r="594" spans="2:8">
      <c r="B594" s="23" t="s">
        <v>57</v>
      </c>
      <c r="C594" s="16">
        <v>19</v>
      </c>
      <c r="D594" s="17">
        <v>1</v>
      </c>
      <c r="E594" s="18">
        <v>1</v>
      </c>
      <c r="F594" s="19">
        <v>2040</v>
      </c>
      <c r="G594" s="20">
        <v>240</v>
      </c>
      <c r="H594" s="21">
        <f>15618+10+56+16+11</f>
        <v>15711</v>
      </c>
    </row>
    <row r="595" spans="2:8">
      <c r="B595" s="23" t="s">
        <v>52</v>
      </c>
      <c r="C595" s="16">
        <v>19</v>
      </c>
      <c r="D595" s="17">
        <v>1</v>
      </c>
      <c r="E595" s="18">
        <v>1</v>
      </c>
      <c r="F595" s="19">
        <v>2040</v>
      </c>
      <c r="G595" s="20">
        <v>800</v>
      </c>
      <c r="H595" s="21">
        <f>H596</f>
        <v>4880</v>
      </c>
    </row>
    <row r="596" spans="2:8">
      <c r="B596" s="23" t="s">
        <v>53</v>
      </c>
      <c r="C596" s="16">
        <v>19</v>
      </c>
      <c r="D596" s="17">
        <v>1</v>
      </c>
      <c r="E596" s="18">
        <v>1</v>
      </c>
      <c r="F596" s="19">
        <v>2040</v>
      </c>
      <c r="G596" s="20">
        <v>850</v>
      </c>
      <c r="H596" s="21">
        <v>4880</v>
      </c>
    </row>
    <row r="597" spans="2:8">
      <c r="B597" s="2" t="s">
        <v>29</v>
      </c>
      <c r="C597" s="16">
        <v>19</v>
      </c>
      <c r="D597" s="17">
        <v>1</v>
      </c>
      <c r="E597" s="18">
        <v>1</v>
      </c>
      <c r="F597" s="19">
        <v>2080</v>
      </c>
      <c r="G597" s="20"/>
      <c r="H597" s="21">
        <f>H598</f>
        <v>4466</v>
      </c>
    </row>
    <row r="598" spans="2:8" ht="31.5">
      <c r="B598" s="23" t="s">
        <v>55</v>
      </c>
      <c r="C598" s="16">
        <v>19</v>
      </c>
      <c r="D598" s="17">
        <v>1</v>
      </c>
      <c r="E598" s="18">
        <v>1</v>
      </c>
      <c r="F598" s="19">
        <v>2080</v>
      </c>
      <c r="G598" s="20">
        <v>100</v>
      </c>
      <c r="H598" s="21">
        <f>H599</f>
        <v>4466</v>
      </c>
    </row>
    <row r="599" spans="2:8">
      <c r="B599" s="23" t="s">
        <v>56</v>
      </c>
      <c r="C599" s="16">
        <v>19</v>
      </c>
      <c r="D599" s="17">
        <v>1</v>
      </c>
      <c r="E599" s="18">
        <v>1</v>
      </c>
      <c r="F599" s="19">
        <v>2080</v>
      </c>
      <c r="G599" s="20">
        <v>120</v>
      </c>
      <c r="H599" s="21">
        <v>4466</v>
      </c>
    </row>
    <row r="600" spans="2:8">
      <c r="B600" s="2" t="s">
        <v>30</v>
      </c>
      <c r="C600" s="16">
        <v>19</v>
      </c>
      <c r="D600" s="17">
        <v>1</v>
      </c>
      <c r="E600" s="18">
        <v>1</v>
      </c>
      <c r="F600" s="19">
        <v>2400</v>
      </c>
      <c r="G600" s="20"/>
      <c r="H600" s="21">
        <f>H601+H603</f>
        <v>4729.8999999999996</v>
      </c>
    </row>
    <row r="601" spans="2:8" ht="31.5">
      <c r="B601" s="23" t="s">
        <v>55</v>
      </c>
      <c r="C601" s="16">
        <v>19</v>
      </c>
      <c r="D601" s="17">
        <v>1</v>
      </c>
      <c r="E601" s="18">
        <v>1</v>
      </c>
      <c r="F601" s="19">
        <v>2400</v>
      </c>
      <c r="G601" s="20">
        <v>100</v>
      </c>
      <c r="H601" s="21">
        <f>H602</f>
        <v>2626</v>
      </c>
    </row>
    <row r="602" spans="2:8">
      <c r="B602" s="23" t="s">
        <v>60</v>
      </c>
      <c r="C602" s="16">
        <v>19</v>
      </c>
      <c r="D602" s="17">
        <v>1</v>
      </c>
      <c r="E602" s="18">
        <v>1</v>
      </c>
      <c r="F602" s="19">
        <v>2400</v>
      </c>
      <c r="G602" s="20">
        <v>110</v>
      </c>
      <c r="H602" s="21">
        <v>2626</v>
      </c>
    </row>
    <row r="603" spans="2:8">
      <c r="B603" s="2" t="s">
        <v>103</v>
      </c>
      <c r="C603" s="16">
        <v>19</v>
      </c>
      <c r="D603" s="17">
        <v>1</v>
      </c>
      <c r="E603" s="18">
        <v>1</v>
      </c>
      <c r="F603" s="19">
        <v>2400</v>
      </c>
      <c r="G603" s="20">
        <v>240</v>
      </c>
      <c r="H603" s="21">
        <v>2103.9</v>
      </c>
    </row>
    <row r="604" spans="2:8">
      <c r="B604" s="2" t="s">
        <v>57</v>
      </c>
      <c r="C604" s="16">
        <v>19</v>
      </c>
      <c r="D604" s="17">
        <v>1</v>
      </c>
      <c r="E604" s="18">
        <v>1</v>
      </c>
      <c r="F604" s="19">
        <v>2400</v>
      </c>
      <c r="G604" s="20">
        <v>240</v>
      </c>
      <c r="H604" s="21">
        <v>2103.9</v>
      </c>
    </row>
    <row r="605" spans="2:8" ht="31.5">
      <c r="B605" s="2" t="s">
        <v>31</v>
      </c>
      <c r="C605" s="16">
        <v>19</v>
      </c>
      <c r="D605" s="17">
        <v>2</v>
      </c>
      <c r="E605" s="18">
        <v>0</v>
      </c>
      <c r="F605" s="19">
        <v>0</v>
      </c>
      <c r="G605" s="20"/>
      <c r="H605" s="21">
        <f>H606</f>
        <v>1072</v>
      </c>
    </row>
    <row r="606" spans="2:8" ht="47.25">
      <c r="B606" s="2" t="s">
        <v>32</v>
      </c>
      <c r="C606" s="16">
        <v>19</v>
      </c>
      <c r="D606" s="17">
        <v>2</v>
      </c>
      <c r="E606" s="18">
        <v>1</v>
      </c>
      <c r="F606" s="19">
        <v>0</v>
      </c>
      <c r="G606" s="20"/>
      <c r="H606" s="21">
        <f>H607</f>
        <v>1072</v>
      </c>
    </row>
    <row r="607" spans="2:8">
      <c r="B607" s="2" t="s">
        <v>81</v>
      </c>
      <c r="C607" s="16">
        <v>19</v>
      </c>
      <c r="D607" s="17">
        <v>2</v>
      </c>
      <c r="E607" s="18">
        <v>1</v>
      </c>
      <c r="F607" s="19">
        <v>99990</v>
      </c>
      <c r="G607" s="20"/>
      <c r="H607" s="21">
        <f>H608+H610</f>
        <v>1072</v>
      </c>
    </row>
    <row r="608" spans="2:8" ht="31.5">
      <c r="B608" s="23" t="s">
        <v>55</v>
      </c>
      <c r="C608" s="16">
        <v>19</v>
      </c>
      <c r="D608" s="17">
        <v>2</v>
      </c>
      <c r="E608" s="18">
        <v>1</v>
      </c>
      <c r="F608" s="19">
        <v>99990</v>
      </c>
      <c r="G608" s="20">
        <v>100</v>
      </c>
      <c r="H608" s="21">
        <f>H609</f>
        <v>58</v>
      </c>
    </row>
    <row r="609" spans="2:8">
      <c r="B609" s="23" t="s">
        <v>56</v>
      </c>
      <c r="C609" s="16">
        <v>19</v>
      </c>
      <c r="D609" s="17">
        <v>2</v>
      </c>
      <c r="E609" s="18">
        <v>1</v>
      </c>
      <c r="F609" s="19">
        <v>99990</v>
      </c>
      <c r="G609" s="20">
        <v>120</v>
      </c>
      <c r="H609" s="21">
        <f>11+47</f>
        <v>58</v>
      </c>
    </row>
    <row r="610" spans="2:8">
      <c r="B610" s="2" t="s">
        <v>103</v>
      </c>
      <c r="C610" s="16">
        <v>19</v>
      </c>
      <c r="D610" s="17">
        <v>2</v>
      </c>
      <c r="E610" s="18">
        <v>1</v>
      </c>
      <c r="F610" s="19">
        <v>99990</v>
      </c>
      <c r="G610" s="20">
        <v>200</v>
      </c>
      <c r="H610" s="21">
        <f>H611</f>
        <v>1014</v>
      </c>
    </row>
    <row r="611" spans="2:8">
      <c r="B611" s="2" t="s">
        <v>57</v>
      </c>
      <c r="C611" s="16">
        <v>19</v>
      </c>
      <c r="D611" s="17">
        <v>2</v>
      </c>
      <c r="E611" s="18">
        <v>1</v>
      </c>
      <c r="F611" s="19">
        <v>99990</v>
      </c>
      <c r="G611" s="20">
        <v>240</v>
      </c>
      <c r="H611" s="21">
        <f>200+814</f>
        <v>1014</v>
      </c>
    </row>
    <row r="612" spans="2:8">
      <c r="B612" s="2" t="s">
        <v>64</v>
      </c>
      <c r="C612" s="16">
        <v>20</v>
      </c>
      <c r="D612" s="17">
        <v>0</v>
      </c>
      <c r="E612" s="18">
        <v>0</v>
      </c>
      <c r="F612" s="19">
        <v>0</v>
      </c>
      <c r="G612" s="20"/>
      <c r="H612" s="21">
        <f>H613+H617+H621+H625+H632+H636</f>
        <v>73179.5</v>
      </c>
    </row>
    <row r="613" spans="2:8">
      <c r="B613" s="2" t="s">
        <v>33</v>
      </c>
      <c r="C613" s="16">
        <v>20</v>
      </c>
      <c r="D613" s="17">
        <v>0</v>
      </c>
      <c r="E613" s="18">
        <v>1</v>
      </c>
      <c r="F613" s="19">
        <v>0</v>
      </c>
      <c r="G613" s="20"/>
      <c r="H613" s="21">
        <f>H614</f>
        <v>10640</v>
      </c>
    </row>
    <row r="614" spans="2:8">
      <c r="B614" s="2" t="s">
        <v>81</v>
      </c>
      <c r="C614" s="16">
        <v>20</v>
      </c>
      <c r="D614" s="17">
        <v>0</v>
      </c>
      <c r="E614" s="18">
        <v>1</v>
      </c>
      <c r="F614" s="19">
        <v>99990</v>
      </c>
      <c r="G614" s="20"/>
      <c r="H614" s="21">
        <f>H615</f>
        <v>10640</v>
      </c>
    </row>
    <row r="615" spans="2:8">
      <c r="B615" s="2" t="s">
        <v>103</v>
      </c>
      <c r="C615" s="16">
        <v>20</v>
      </c>
      <c r="D615" s="17">
        <v>0</v>
      </c>
      <c r="E615" s="18">
        <v>1</v>
      </c>
      <c r="F615" s="19">
        <v>99990</v>
      </c>
      <c r="G615" s="20">
        <v>200</v>
      </c>
      <c r="H615" s="21">
        <f>H616</f>
        <v>10640</v>
      </c>
    </row>
    <row r="616" spans="2:8">
      <c r="B616" s="2" t="s">
        <v>57</v>
      </c>
      <c r="C616" s="16">
        <v>20</v>
      </c>
      <c r="D616" s="17">
        <v>0</v>
      </c>
      <c r="E616" s="18">
        <v>1</v>
      </c>
      <c r="F616" s="19">
        <v>99990</v>
      </c>
      <c r="G616" s="20">
        <v>240</v>
      </c>
      <c r="H616" s="21">
        <v>10640</v>
      </c>
    </row>
    <row r="617" spans="2:8">
      <c r="B617" s="2" t="s">
        <v>34</v>
      </c>
      <c r="C617" s="16">
        <v>20</v>
      </c>
      <c r="D617" s="17">
        <v>0</v>
      </c>
      <c r="E617" s="18">
        <v>2</v>
      </c>
      <c r="F617" s="19">
        <v>0</v>
      </c>
      <c r="G617" s="20"/>
      <c r="H617" s="21">
        <f>H618</f>
        <v>19262</v>
      </c>
    </row>
    <row r="618" spans="2:8">
      <c r="B618" s="2" t="s">
        <v>124</v>
      </c>
      <c r="C618" s="16">
        <v>20</v>
      </c>
      <c r="D618" s="17">
        <v>0</v>
      </c>
      <c r="E618" s="18">
        <v>2</v>
      </c>
      <c r="F618" s="19">
        <v>61100</v>
      </c>
      <c r="G618" s="20"/>
      <c r="H618" s="21">
        <f>H619</f>
        <v>19262</v>
      </c>
    </row>
    <row r="619" spans="2:8">
      <c r="B619" s="23" t="s">
        <v>52</v>
      </c>
      <c r="C619" s="16">
        <v>20</v>
      </c>
      <c r="D619" s="17">
        <v>0</v>
      </c>
      <c r="E619" s="18">
        <v>2</v>
      </c>
      <c r="F619" s="19">
        <v>61100</v>
      </c>
      <c r="G619" s="20">
        <v>800</v>
      </c>
      <c r="H619" s="21">
        <f>H620</f>
        <v>19262</v>
      </c>
    </row>
    <row r="620" spans="2:8" ht="31.5">
      <c r="B620" s="23" t="s">
        <v>125</v>
      </c>
      <c r="C620" s="16">
        <v>20</v>
      </c>
      <c r="D620" s="17">
        <v>0</v>
      </c>
      <c r="E620" s="18">
        <v>2</v>
      </c>
      <c r="F620" s="19">
        <v>61100</v>
      </c>
      <c r="G620" s="20">
        <v>810</v>
      </c>
      <c r="H620" s="21">
        <v>19262</v>
      </c>
    </row>
    <row r="621" spans="2:8">
      <c r="B621" s="2" t="s">
        <v>35</v>
      </c>
      <c r="C621" s="16">
        <v>20</v>
      </c>
      <c r="D621" s="17">
        <v>0</v>
      </c>
      <c r="E621" s="18">
        <v>3</v>
      </c>
      <c r="F621" s="19">
        <v>0</v>
      </c>
      <c r="G621" s="20"/>
      <c r="H621" s="21">
        <f>H622</f>
        <v>4193</v>
      </c>
    </row>
    <row r="622" spans="2:8">
      <c r="B622" s="2" t="s">
        <v>124</v>
      </c>
      <c r="C622" s="16">
        <v>20</v>
      </c>
      <c r="D622" s="17">
        <v>0</v>
      </c>
      <c r="E622" s="18">
        <v>3</v>
      </c>
      <c r="F622" s="19">
        <v>61100</v>
      </c>
      <c r="G622" s="20"/>
      <c r="H622" s="21">
        <f>H623</f>
        <v>4193</v>
      </c>
    </row>
    <row r="623" spans="2:8">
      <c r="B623" s="23" t="s">
        <v>52</v>
      </c>
      <c r="C623" s="16">
        <v>20</v>
      </c>
      <c r="D623" s="17">
        <v>0</v>
      </c>
      <c r="E623" s="18">
        <v>3</v>
      </c>
      <c r="F623" s="19">
        <v>61100</v>
      </c>
      <c r="G623" s="20">
        <v>800</v>
      </c>
      <c r="H623" s="21">
        <f>H624</f>
        <v>4193</v>
      </c>
    </row>
    <row r="624" spans="2:8" ht="31.5">
      <c r="B624" s="23" t="s">
        <v>125</v>
      </c>
      <c r="C624" s="16">
        <v>20</v>
      </c>
      <c r="D624" s="17">
        <v>0</v>
      </c>
      <c r="E624" s="18">
        <v>3</v>
      </c>
      <c r="F624" s="19">
        <v>61100</v>
      </c>
      <c r="G624" s="20">
        <v>810</v>
      </c>
      <c r="H624" s="21">
        <v>4193</v>
      </c>
    </row>
    <row r="625" spans="2:8">
      <c r="B625" s="2" t="s">
        <v>36</v>
      </c>
      <c r="C625" s="16">
        <v>20</v>
      </c>
      <c r="D625" s="17">
        <v>0</v>
      </c>
      <c r="E625" s="18">
        <v>4</v>
      </c>
      <c r="F625" s="19">
        <v>0</v>
      </c>
      <c r="G625" s="20"/>
      <c r="H625" s="21">
        <f>H626+H629</f>
        <v>18984.5</v>
      </c>
    </row>
    <row r="626" spans="2:8">
      <c r="B626" s="2" t="s">
        <v>124</v>
      </c>
      <c r="C626" s="16">
        <v>20</v>
      </c>
      <c r="D626" s="17">
        <v>0</v>
      </c>
      <c r="E626" s="18">
        <v>4</v>
      </c>
      <c r="F626" s="19">
        <v>61100</v>
      </c>
      <c r="G626" s="20"/>
      <c r="H626" s="21">
        <f>H627</f>
        <v>7059.7</v>
      </c>
    </row>
    <row r="627" spans="2:8">
      <c r="B627" s="23" t="s">
        <v>52</v>
      </c>
      <c r="C627" s="16">
        <v>20</v>
      </c>
      <c r="D627" s="17">
        <v>0</v>
      </c>
      <c r="E627" s="18">
        <v>4</v>
      </c>
      <c r="F627" s="19">
        <v>61100</v>
      </c>
      <c r="G627" s="20">
        <v>800</v>
      </c>
      <c r="H627" s="21">
        <f>H628</f>
        <v>7059.7</v>
      </c>
    </row>
    <row r="628" spans="2:8" ht="31.5">
      <c r="B628" s="23" t="s">
        <v>125</v>
      </c>
      <c r="C628" s="16">
        <v>20</v>
      </c>
      <c r="D628" s="17">
        <v>0</v>
      </c>
      <c r="E628" s="18">
        <v>4</v>
      </c>
      <c r="F628" s="19">
        <v>61100</v>
      </c>
      <c r="G628" s="20">
        <v>810</v>
      </c>
      <c r="H628" s="21">
        <v>7059.7</v>
      </c>
    </row>
    <row r="629" spans="2:8">
      <c r="B629" s="2" t="s">
        <v>81</v>
      </c>
      <c r="C629" s="16">
        <v>20</v>
      </c>
      <c r="D629" s="17">
        <v>0</v>
      </c>
      <c r="E629" s="18">
        <v>4</v>
      </c>
      <c r="F629" s="19">
        <v>99990</v>
      </c>
      <c r="G629" s="20"/>
      <c r="H629" s="21">
        <f>H630</f>
        <v>11924.8</v>
      </c>
    </row>
    <row r="630" spans="2:8">
      <c r="B630" s="2" t="s">
        <v>103</v>
      </c>
      <c r="C630" s="16">
        <v>20</v>
      </c>
      <c r="D630" s="17">
        <v>0</v>
      </c>
      <c r="E630" s="18">
        <v>4</v>
      </c>
      <c r="F630" s="19">
        <v>99990</v>
      </c>
      <c r="G630" s="20">
        <v>200</v>
      </c>
      <c r="H630" s="21">
        <f>H631</f>
        <v>11924.8</v>
      </c>
    </row>
    <row r="631" spans="2:8">
      <c r="B631" s="2" t="s">
        <v>57</v>
      </c>
      <c r="C631" s="16">
        <v>20</v>
      </c>
      <c r="D631" s="17">
        <v>0</v>
      </c>
      <c r="E631" s="18">
        <v>4</v>
      </c>
      <c r="F631" s="19">
        <v>99990</v>
      </c>
      <c r="G631" s="20">
        <v>240</v>
      </c>
      <c r="H631" s="21">
        <v>11924.8</v>
      </c>
    </row>
    <row r="632" spans="2:8">
      <c r="B632" s="2" t="s">
        <v>37</v>
      </c>
      <c r="C632" s="16">
        <v>20</v>
      </c>
      <c r="D632" s="17">
        <v>0</v>
      </c>
      <c r="E632" s="18">
        <v>5</v>
      </c>
      <c r="F632" s="19">
        <v>0</v>
      </c>
      <c r="G632" s="20"/>
      <c r="H632" s="21">
        <f>H633</f>
        <v>20000</v>
      </c>
    </row>
    <row r="633" spans="2:8">
      <c r="B633" s="2" t="s">
        <v>81</v>
      </c>
      <c r="C633" s="16">
        <v>20</v>
      </c>
      <c r="D633" s="17">
        <v>0</v>
      </c>
      <c r="E633" s="18">
        <v>5</v>
      </c>
      <c r="F633" s="19">
        <v>99990</v>
      </c>
      <c r="G633" s="20"/>
      <c r="H633" s="21">
        <f>H634</f>
        <v>20000</v>
      </c>
    </row>
    <row r="634" spans="2:8">
      <c r="B634" s="2" t="s">
        <v>103</v>
      </c>
      <c r="C634" s="16">
        <v>20</v>
      </c>
      <c r="D634" s="17">
        <v>0</v>
      </c>
      <c r="E634" s="18">
        <v>5</v>
      </c>
      <c r="F634" s="19">
        <v>99990</v>
      </c>
      <c r="G634" s="20">
        <v>200</v>
      </c>
      <c r="H634" s="21">
        <f>H635</f>
        <v>20000</v>
      </c>
    </row>
    <row r="635" spans="2:8">
      <c r="B635" s="2" t="s">
        <v>57</v>
      </c>
      <c r="C635" s="16">
        <v>20</v>
      </c>
      <c r="D635" s="17">
        <v>0</v>
      </c>
      <c r="E635" s="18">
        <v>5</v>
      </c>
      <c r="F635" s="19">
        <v>99990</v>
      </c>
      <c r="G635" s="20">
        <v>240</v>
      </c>
      <c r="H635" s="21">
        <v>20000</v>
      </c>
    </row>
    <row r="636" spans="2:8">
      <c r="B636" s="2" t="s">
        <v>38</v>
      </c>
      <c r="C636" s="16">
        <v>20</v>
      </c>
      <c r="D636" s="17">
        <v>0</v>
      </c>
      <c r="E636" s="18">
        <v>6</v>
      </c>
      <c r="F636" s="19">
        <v>0</v>
      </c>
      <c r="G636" s="20"/>
      <c r="H636" s="21">
        <f>H637</f>
        <v>100</v>
      </c>
    </row>
    <row r="637" spans="2:8">
      <c r="B637" s="2" t="s">
        <v>81</v>
      </c>
      <c r="C637" s="16">
        <v>20</v>
      </c>
      <c r="D637" s="17">
        <v>0</v>
      </c>
      <c r="E637" s="18">
        <v>6</v>
      </c>
      <c r="F637" s="19">
        <v>99990</v>
      </c>
      <c r="G637" s="20"/>
      <c r="H637" s="21">
        <f>H638</f>
        <v>100</v>
      </c>
    </row>
    <row r="638" spans="2:8">
      <c r="B638" s="2" t="s">
        <v>103</v>
      </c>
      <c r="C638" s="16">
        <v>20</v>
      </c>
      <c r="D638" s="17">
        <v>0</v>
      </c>
      <c r="E638" s="18">
        <v>6</v>
      </c>
      <c r="F638" s="19">
        <v>99990</v>
      </c>
      <c r="G638" s="20">
        <v>200</v>
      </c>
      <c r="H638" s="21">
        <f>H639</f>
        <v>100</v>
      </c>
    </row>
    <row r="639" spans="2:8">
      <c r="B639" s="2" t="s">
        <v>57</v>
      </c>
      <c r="C639" s="16">
        <v>20</v>
      </c>
      <c r="D639" s="17">
        <v>0</v>
      </c>
      <c r="E639" s="18">
        <v>6</v>
      </c>
      <c r="F639" s="19">
        <v>99990</v>
      </c>
      <c r="G639" s="20">
        <v>240</v>
      </c>
      <c r="H639" s="21">
        <v>100</v>
      </c>
    </row>
    <row r="640" spans="2:8">
      <c r="B640" s="2" t="s">
        <v>72</v>
      </c>
      <c r="C640" s="16">
        <v>40</v>
      </c>
      <c r="D640" s="17">
        <v>0</v>
      </c>
      <c r="E640" s="18">
        <v>0</v>
      </c>
      <c r="F640" s="19">
        <v>0</v>
      </c>
      <c r="G640" s="20"/>
      <c r="H640" s="21">
        <f>H641+H665+H669</f>
        <v>50089.600000000006</v>
      </c>
    </row>
    <row r="641" spans="2:8">
      <c r="B641" s="2" t="s">
        <v>73</v>
      </c>
      <c r="C641" s="16">
        <v>40</v>
      </c>
      <c r="D641" s="17">
        <v>1</v>
      </c>
      <c r="E641" s="18">
        <v>0</v>
      </c>
      <c r="F641" s="19">
        <v>0</v>
      </c>
      <c r="G641" s="20"/>
      <c r="H641" s="21">
        <f>H642+H645+H652+H655+H658</f>
        <v>40961.600000000006</v>
      </c>
    </row>
    <row r="642" spans="2:8">
      <c r="B642" s="2" t="s">
        <v>39</v>
      </c>
      <c r="C642" s="16">
        <v>40</v>
      </c>
      <c r="D642" s="17">
        <v>1</v>
      </c>
      <c r="E642" s="18">
        <v>0</v>
      </c>
      <c r="F642" s="19">
        <v>2030</v>
      </c>
      <c r="G642" s="20"/>
      <c r="H642" s="21">
        <f>H643</f>
        <v>4461</v>
      </c>
    </row>
    <row r="643" spans="2:8" ht="31.5">
      <c r="B643" s="23" t="s">
        <v>55</v>
      </c>
      <c r="C643" s="16">
        <v>40</v>
      </c>
      <c r="D643" s="17">
        <v>1</v>
      </c>
      <c r="E643" s="18">
        <v>0</v>
      </c>
      <c r="F643" s="19">
        <v>2030</v>
      </c>
      <c r="G643" s="20">
        <v>100</v>
      </c>
      <c r="H643" s="21">
        <f>H644</f>
        <v>4461</v>
      </c>
    </row>
    <row r="644" spans="2:8">
      <c r="B644" s="23" t="s">
        <v>56</v>
      </c>
      <c r="C644" s="16">
        <v>40</v>
      </c>
      <c r="D644" s="17">
        <v>1</v>
      </c>
      <c r="E644" s="18">
        <v>0</v>
      </c>
      <c r="F644" s="19">
        <v>2030</v>
      </c>
      <c r="G644" s="20">
        <v>120</v>
      </c>
      <c r="H644" s="21">
        <v>4461</v>
      </c>
    </row>
    <row r="645" spans="2:8">
      <c r="B645" s="2" t="s">
        <v>170</v>
      </c>
      <c r="C645" s="16">
        <v>40</v>
      </c>
      <c r="D645" s="17">
        <v>1</v>
      </c>
      <c r="E645" s="18">
        <v>0</v>
      </c>
      <c r="F645" s="19">
        <v>2040</v>
      </c>
      <c r="G645" s="20"/>
      <c r="H645" s="21">
        <f>H646+H648+H650</f>
        <v>28187.600000000002</v>
      </c>
    </row>
    <row r="646" spans="2:8" ht="31.5">
      <c r="B646" s="23" t="s">
        <v>55</v>
      </c>
      <c r="C646" s="16">
        <v>40</v>
      </c>
      <c r="D646" s="17">
        <v>1</v>
      </c>
      <c r="E646" s="18">
        <v>0</v>
      </c>
      <c r="F646" s="19">
        <v>2040</v>
      </c>
      <c r="G646" s="20">
        <v>100</v>
      </c>
      <c r="H646" s="21">
        <f>H647</f>
        <v>27231</v>
      </c>
    </row>
    <row r="647" spans="2:8">
      <c r="B647" s="23" t="s">
        <v>56</v>
      </c>
      <c r="C647" s="16">
        <v>40</v>
      </c>
      <c r="D647" s="17">
        <v>1</v>
      </c>
      <c r="E647" s="18">
        <v>0</v>
      </c>
      <c r="F647" s="19">
        <v>2040</v>
      </c>
      <c r="G647" s="20">
        <v>120</v>
      </c>
      <c r="H647" s="21">
        <f>22706+4525</f>
        <v>27231</v>
      </c>
    </row>
    <row r="648" spans="2:8">
      <c r="B648" s="23" t="s">
        <v>103</v>
      </c>
      <c r="C648" s="16">
        <v>40</v>
      </c>
      <c r="D648" s="17">
        <v>1</v>
      </c>
      <c r="E648" s="18">
        <v>0</v>
      </c>
      <c r="F648" s="19">
        <v>2040</v>
      </c>
      <c r="G648" s="20">
        <v>200</v>
      </c>
      <c r="H648" s="21">
        <f>H649</f>
        <v>950.2</v>
      </c>
    </row>
    <row r="649" spans="2:8">
      <c r="B649" s="23" t="s">
        <v>57</v>
      </c>
      <c r="C649" s="16">
        <v>40</v>
      </c>
      <c r="D649" s="17">
        <v>1</v>
      </c>
      <c r="E649" s="18">
        <v>0</v>
      </c>
      <c r="F649" s="19">
        <v>2040</v>
      </c>
      <c r="G649" s="20">
        <v>240</v>
      </c>
      <c r="H649" s="21">
        <f>641.2+309</f>
        <v>950.2</v>
      </c>
    </row>
    <row r="650" spans="2:8">
      <c r="B650" s="23" t="s">
        <v>52</v>
      </c>
      <c r="C650" s="16">
        <v>40</v>
      </c>
      <c r="D650" s="17">
        <v>1</v>
      </c>
      <c r="E650" s="18">
        <v>0</v>
      </c>
      <c r="F650" s="19">
        <v>2040</v>
      </c>
      <c r="G650" s="20">
        <v>800</v>
      </c>
      <c r="H650" s="21">
        <f>H651</f>
        <v>6.4</v>
      </c>
    </row>
    <row r="651" spans="2:8">
      <c r="B651" s="23" t="s">
        <v>53</v>
      </c>
      <c r="C651" s="16">
        <v>40</v>
      </c>
      <c r="D651" s="17">
        <v>1</v>
      </c>
      <c r="E651" s="18">
        <v>0</v>
      </c>
      <c r="F651" s="19">
        <v>2040</v>
      </c>
      <c r="G651" s="20">
        <v>850</v>
      </c>
      <c r="H651" s="21">
        <v>6.4</v>
      </c>
    </row>
    <row r="652" spans="2:8">
      <c r="B652" s="2" t="s">
        <v>40</v>
      </c>
      <c r="C652" s="16">
        <v>40</v>
      </c>
      <c r="D652" s="17">
        <v>1</v>
      </c>
      <c r="E652" s="18">
        <v>0</v>
      </c>
      <c r="F652" s="19">
        <v>2120</v>
      </c>
      <c r="G652" s="20"/>
      <c r="H652" s="21">
        <f>H653</f>
        <v>3384</v>
      </c>
    </row>
    <row r="653" spans="2:8" ht="31.5">
      <c r="B653" s="23" t="s">
        <v>55</v>
      </c>
      <c r="C653" s="16">
        <v>40</v>
      </c>
      <c r="D653" s="17">
        <v>1</v>
      </c>
      <c r="E653" s="18">
        <v>0</v>
      </c>
      <c r="F653" s="19">
        <v>2120</v>
      </c>
      <c r="G653" s="20">
        <v>100</v>
      </c>
      <c r="H653" s="21">
        <f>H654</f>
        <v>3384</v>
      </c>
    </row>
    <row r="654" spans="2:8">
      <c r="B654" s="23" t="s">
        <v>56</v>
      </c>
      <c r="C654" s="16">
        <v>40</v>
      </c>
      <c r="D654" s="17">
        <v>1</v>
      </c>
      <c r="E654" s="18">
        <v>0</v>
      </c>
      <c r="F654" s="19">
        <v>2120</v>
      </c>
      <c r="G654" s="20">
        <v>120</v>
      </c>
      <c r="H654" s="21">
        <v>3384</v>
      </c>
    </row>
    <row r="655" spans="2:8">
      <c r="B655" s="2" t="s">
        <v>41</v>
      </c>
      <c r="C655" s="16">
        <v>40</v>
      </c>
      <c r="D655" s="17">
        <v>1</v>
      </c>
      <c r="E655" s="18">
        <v>0</v>
      </c>
      <c r="F655" s="19">
        <v>2250</v>
      </c>
      <c r="G655" s="20"/>
      <c r="H655" s="21">
        <f>H656</f>
        <v>4134</v>
      </c>
    </row>
    <row r="656" spans="2:8" ht="31.5">
      <c r="B656" s="23" t="s">
        <v>55</v>
      </c>
      <c r="C656" s="16">
        <v>40</v>
      </c>
      <c r="D656" s="17">
        <v>1</v>
      </c>
      <c r="E656" s="18">
        <v>0</v>
      </c>
      <c r="F656" s="19">
        <v>2250</v>
      </c>
      <c r="G656" s="20">
        <v>100</v>
      </c>
      <c r="H656" s="21">
        <f>H657</f>
        <v>4134</v>
      </c>
    </row>
    <row r="657" spans="2:8">
      <c r="B657" s="23" t="s">
        <v>56</v>
      </c>
      <c r="C657" s="16">
        <v>40</v>
      </c>
      <c r="D657" s="17">
        <v>1</v>
      </c>
      <c r="E657" s="18">
        <v>0</v>
      </c>
      <c r="F657" s="19">
        <v>2250</v>
      </c>
      <c r="G657" s="20">
        <v>120</v>
      </c>
      <c r="H657" s="21">
        <v>4134</v>
      </c>
    </row>
    <row r="658" spans="2:8">
      <c r="B658" s="2" t="s">
        <v>30</v>
      </c>
      <c r="C658" s="16">
        <v>40</v>
      </c>
      <c r="D658" s="17">
        <v>1</v>
      </c>
      <c r="E658" s="18">
        <v>0</v>
      </c>
      <c r="F658" s="19">
        <v>2400</v>
      </c>
      <c r="G658" s="20"/>
      <c r="H658" s="21">
        <f>H659+H661+H663</f>
        <v>795</v>
      </c>
    </row>
    <row r="659" spans="2:8" ht="31.5">
      <c r="B659" s="23" t="s">
        <v>55</v>
      </c>
      <c r="C659" s="16">
        <v>40</v>
      </c>
      <c r="D659" s="17">
        <v>1</v>
      </c>
      <c r="E659" s="18">
        <v>0</v>
      </c>
      <c r="F659" s="19">
        <v>2400</v>
      </c>
      <c r="G659" s="20">
        <v>100</v>
      </c>
      <c r="H659" s="21">
        <f>H660</f>
        <v>265</v>
      </c>
    </row>
    <row r="660" spans="2:8">
      <c r="B660" s="23" t="s">
        <v>56</v>
      </c>
      <c r="C660" s="16">
        <v>40</v>
      </c>
      <c r="D660" s="17">
        <v>1</v>
      </c>
      <c r="E660" s="18">
        <v>0</v>
      </c>
      <c r="F660" s="19">
        <v>2400</v>
      </c>
      <c r="G660" s="20">
        <v>120</v>
      </c>
      <c r="H660" s="21">
        <v>265</v>
      </c>
    </row>
    <row r="661" spans="2:8">
      <c r="B661" s="2" t="s">
        <v>103</v>
      </c>
      <c r="C661" s="16">
        <v>40</v>
      </c>
      <c r="D661" s="17">
        <v>1</v>
      </c>
      <c r="E661" s="18">
        <v>0</v>
      </c>
      <c r="F661" s="19">
        <v>2400</v>
      </c>
      <c r="G661" s="20">
        <v>200</v>
      </c>
      <c r="H661" s="21">
        <f>H662</f>
        <v>295</v>
      </c>
    </row>
    <row r="662" spans="2:8">
      <c r="B662" s="2" t="s">
        <v>57</v>
      </c>
      <c r="C662" s="16">
        <v>40</v>
      </c>
      <c r="D662" s="17">
        <v>1</v>
      </c>
      <c r="E662" s="18">
        <v>0</v>
      </c>
      <c r="F662" s="19">
        <v>2400</v>
      </c>
      <c r="G662" s="20">
        <v>240</v>
      </c>
      <c r="H662" s="21">
        <v>295</v>
      </c>
    </row>
    <row r="663" spans="2:8">
      <c r="B663" s="23" t="s">
        <v>52</v>
      </c>
      <c r="C663" s="16">
        <v>40</v>
      </c>
      <c r="D663" s="17">
        <v>1</v>
      </c>
      <c r="E663" s="18">
        <v>0</v>
      </c>
      <c r="F663" s="19">
        <v>2400</v>
      </c>
      <c r="G663" s="20">
        <v>800</v>
      </c>
      <c r="H663" s="21">
        <f>H664</f>
        <v>235</v>
      </c>
    </row>
    <row r="664" spans="2:8">
      <c r="B664" s="23" t="s">
        <v>53</v>
      </c>
      <c r="C664" s="16">
        <v>40</v>
      </c>
      <c r="D664" s="17">
        <v>1</v>
      </c>
      <c r="E664" s="18">
        <v>0</v>
      </c>
      <c r="F664" s="19">
        <v>2400</v>
      </c>
      <c r="G664" s="20">
        <v>850</v>
      </c>
      <c r="H664" s="21">
        <v>235</v>
      </c>
    </row>
    <row r="665" spans="2:8" ht="31.5">
      <c r="B665" s="1" t="s">
        <v>42</v>
      </c>
      <c r="C665" s="16">
        <v>40</v>
      </c>
      <c r="D665" s="17">
        <v>4</v>
      </c>
      <c r="E665" s="18">
        <v>0</v>
      </c>
      <c r="F665" s="19">
        <v>0</v>
      </c>
      <c r="G665" s="20"/>
      <c r="H665" s="21">
        <f>H666</f>
        <v>3600</v>
      </c>
    </row>
    <row r="666" spans="2:8">
      <c r="B666" s="2" t="s">
        <v>43</v>
      </c>
      <c r="C666" s="16">
        <v>40</v>
      </c>
      <c r="D666" s="17">
        <v>4</v>
      </c>
      <c r="E666" s="18">
        <v>0</v>
      </c>
      <c r="F666" s="19">
        <v>51180</v>
      </c>
      <c r="G666" s="20"/>
      <c r="H666" s="21">
        <f>H667</f>
        <v>3600</v>
      </c>
    </row>
    <row r="667" spans="2:8" ht="31.5">
      <c r="B667" s="23" t="s">
        <v>55</v>
      </c>
      <c r="C667" s="16">
        <v>40</v>
      </c>
      <c r="D667" s="17">
        <v>4</v>
      </c>
      <c r="E667" s="18">
        <v>0</v>
      </c>
      <c r="F667" s="19">
        <v>51180</v>
      </c>
      <c r="G667" s="20">
        <v>100</v>
      </c>
      <c r="H667" s="21">
        <f>H668</f>
        <v>3600</v>
      </c>
    </row>
    <row r="668" spans="2:8">
      <c r="B668" s="23" t="s">
        <v>56</v>
      </c>
      <c r="C668" s="16">
        <v>40</v>
      </c>
      <c r="D668" s="17">
        <v>4</v>
      </c>
      <c r="E668" s="18">
        <v>0</v>
      </c>
      <c r="F668" s="19">
        <v>51180</v>
      </c>
      <c r="G668" s="20">
        <v>120</v>
      </c>
      <c r="H668" s="21">
        <v>3600</v>
      </c>
    </row>
    <row r="669" spans="2:8" ht="31.5">
      <c r="B669" s="2" t="s">
        <v>69</v>
      </c>
      <c r="C669" s="16">
        <v>40</v>
      </c>
      <c r="D669" s="17">
        <v>8</v>
      </c>
      <c r="E669" s="18">
        <v>0</v>
      </c>
      <c r="F669" s="19">
        <v>0</v>
      </c>
      <c r="G669" s="20"/>
      <c r="H669" s="21">
        <f>H670+H673</f>
        <v>5528</v>
      </c>
    </row>
    <row r="670" spans="2:8" ht="31.5">
      <c r="B670" s="2" t="s">
        <v>44</v>
      </c>
      <c r="C670" s="16">
        <v>40</v>
      </c>
      <c r="D670" s="17">
        <v>8</v>
      </c>
      <c r="E670" s="18">
        <v>0</v>
      </c>
      <c r="F670" s="19">
        <v>20200</v>
      </c>
      <c r="G670" s="20"/>
      <c r="H670" s="21">
        <f>H671</f>
        <v>4000</v>
      </c>
    </row>
    <row r="671" spans="2:8">
      <c r="B671" s="23" t="s">
        <v>103</v>
      </c>
      <c r="C671" s="16">
        <v>40</v>
      </c>
      <c r="D671" s="17">
        <v>8</v>
      </c>
      <c r="E671" s="18">
        <v>0</v>
      </c>
      <c r="F671" s="19">
        <v>20200</v>
      </c>
      <c r="G671" s="20">
        <v>200</v>
      </c>
      <c r="H671" s="21">
        <f>H672</f>
        <v>4000</v>
      </c>
    </row>
    <row r="672" spans="2:8">
      <c r="B672" s="23" t="s">
        <v>57</v>
      </c>
      <c r="C672" s="16">
        <v>40</v>
      </c>
      <c r="D672" s="17">
        <v>8</v>
      </c>
      <c r="E672" s="18">
        <v>0</v>
      </c>
      <c r="F672" s="19">
        <v>20200</v>
      </c>
      <c r="G672" s="20">
        <v>240</v>
      </c>
      <c r="H672" s="21">
        <v>4000</v>
      </c>
    </row>
    <row r="673" spans="2:8">
      <c r="B673" s="2" t="s">
        <v>45</v>
      </c>
      <c r="C673" s="16">
        <v>40</v>
      </c>
      <c r="D673" s="17">
        <v>8</v>
      </c>
      <c r="E673" s="18">
        <v>0</v>
      </c>
      <c r="F673" s="19">
        <v>72020</v>
      </c>
      <c r="G673" s="20"/>
      <c r="H673" s="21">
        <f>H674</f>
        <v>1528</v>
      </c>
    </row>
    <row r="674" spans="2:8">
      <c r="B674" s="23" t="s">
        <v>50</v>
      </c>
      <c r="C674" s="16">
        <v>40</v>
      </c>
      <c r="D674" s="17">
        <v>8</v>
      </c>
      <c r="E674" s="18">
        <v>0</v>
      </c>
      <c r="F674" s="19">
        <v>72020</v>
      </c>
      <c r="G674" s="20">
        <v>300</v>
      </c>
      <c r="H674" s="21">
        <f>H675</f>
        <v>1528</v>
      </c>
    </row>
    <row r="675" spans="2:8">
      <c r="B675" s="23" t="s">
        <v>54</v>
      </c>
      <c r="C675" s="16">
        <v>40</v>
      </c>
      <c r="D675" s="17">
        <v>8</v>
      </c>
      <c r="E675" s="18">
        <v>0</v>
      </c>
      <c r="F675" s="19">
        <v>72020</v>
      </c>
      <c r="G675" s="20">
        <v>330</v>
      </c>
      <c r="H675" s="21">
        <v>1528</v>
      </c>
    </row>
    <row r="676" spans="2:8">
      <c r="B676" s="23" t="s">
        <v>46</v>
      </c>
      <c r="C676" s="16"/>
      <c r="D676" s="17"/>
      <c r="E676" s="18"/>
      <c r="F676" s="19"/>
      <c r="G676" s="20"/>
      <c r="H676" s="21">
        <f>H9+H96+H148+H211+H234+H253+H277+H334+H356+H413+H448+H463+H482+H506+H527+H538+H551+H580+H612+H640</f>
        <v>2509164.2999999998</v>
      </c>
    </row>
    <row r="678" spans="2:8">
      <c r="H678" s="38"/>
    </row>
  </sheetData>
  <autoFilter ref="B8:H676"/>
  <mergeCells count="5">
    <mergeCell ref="C7:F7"/>
    <mergeCell ref="C1:H1"/>
    <mergeCell ref="C2:H2"/>
    <mergeCell ref="C3:H3"/>
    <mergeCell ref="B5:H5"/>
  </mergeCells>
  <phoneticPr fontId="0" type="noConversion"/>
  <printOptions horizontalCentered="1"/>
  <pageMargins left="0.39370078740157483" right="0.39370078740157483" top="0.39370078740157483" bottom="0.39370078740157483" header="0.31496062992125984" footer="0.31496062992125984"/>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2016</vt:lpstr>
      <vt:lpstr>'2016'!Заголовки_для_печати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Спехова</dc:creator>
  <cp:lastModifiedBy>AbramovaSV</cp:lastModifiedBy>
  <cp:lastPrinted>2015-11-17T09:05:04Z</cp:lastPrinted>
  <dcterms:created xsi:type="dcterms:W3CDTF">2014-05-26T08:26:06Z</dcterms:created>
  <dcterms:modified xsi:type="dcterms:W3CDTF">2015-12-24T05:42:22Z</dcterms:modified>
</cp:coreProperties>
</file>