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ОРВ\ОРВ по СЗПК\корректировка\"/>
    </mc:Choice>
  </mc:AlternateContent>
  <bookViews>
    <workbookView xWindow="0" yWindow="0" windowWidth="21945" windowHeight="10935" firstSheet="2" activeTab="2"/>
  </bookViews>
  <sheets>
    <sheet name="Пример зап.формы" sheetId="1" state="hidden" r:id="rId1"/>
    <sheet name="Пример зап.формы единоврем.)" sheetId="2" state="hidden" r:id="rId2"/>
    <sheet name="расходы " sheetId="4" r:id="rId3"/>
  </sheets>
  <definedNames>
    <definedName name="_xlnm.Print_Area" localSheetId="0">'Пример зап.формы'!$A$1:$I$48</definedName>
    <definedName name="_xlnm.Print_Area" localSheetId="1">'Пример зап.формы единоврем.)'!$A$1:$I$48</definedName>
    <definedName name="_xlnm.Print_Area" localSheetId="2">'расходы 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4" l="1"/>
  <c r="H12" i="4"/>
  <c r="H10" i="4" l="1"/>
  <c r="H41" i="4"/>
  <c r="H39" i="4"/>
  <c r="H37" i="4" s="1"/>
  <c r="H40" i="4" s="1"/>
  <c r="H38" i="4"/>
  <c r="H33" i="4"/>
  <c r="H31" i="4"/>
  <c r="H32" i="4" s="1"/>
  <c r="H35" i="4" s="1"/>
  <c r="H42" i="4" s="1"/>
  <c r="H45" i="4" s="1"/>
  <c r="H20" i="4"/>
  <c r="H18" i="4"/>
  <c r="H16" i="4" s="1"/>
  <c r="H11" i="4"/>
  <c r="H14" i="4" s="1"/>
  <c r="H19" i="4" l="1"/>
  <c r="H21" i="4" s="1"/>
  <c r="H24" i="4" s="1"/>
  <c r="G47" i="4" l="1"/>
  <c r="G47" i="1" l="1"/>
  <c r="H41" i="2" l="1"/>
  <c r="H39" i="2"/>
  <c r="H37" i="2" s="1"/>
  <c r="H40" i="2" s="1"/>
  <c r="H38" i="2"/>
  <c r="H33" i="2"/>
  <c r="H31" i="2"/>
  <c r="H32" i="2" s="1"/>
  <c r="H35" i="2" s="1"/>
  <c r="H20" i="2"/>
  <c r="H18" i="2"/>
  <c r="H17" i="2"/>
  <c r="H12" i="2"/>
  <c r="H11" i="2"/>
  <c r="H14" i="2" s="1"/>
  <c r="H10" i="2"/>
  <c r="H16" i="2" l="1"/>
  <c r="H19" i="2" s="1"/>
  <c r="H21" i="2" s="1"/>
  <c r="H24" i="2" s="1"/>
  <c r="G47" i="2" s="1"/>
  <c r="H42" i="2"/>
  <c r="H45" i="2" s="1"/>
  <c r="H18" i="1"/>
  <c r="H20" i="1"/>
  <c r="H41" i="1" l="1"/>
  <c r="H39" i="1"/>
  <c r="H38" i="1"/>
  <c r="H33" i="1"/>
  <c r="H31" i="1"/>
  <c r="H32" i="1" s="1"/>
  <c r="H17" i="1"/>
  <c r="H12" i="1"/>
  <c r="H10" i="1"/>
  <c r="H11" i="1" s="1"/>
  <c r="H14" i="1" l="1"/>
  <c r="H35" i="1"/>
  <c r="H37" i="1"/>
  <c r="H40" i="1" s="1"/>
  <c r="H16" i="1"/>
  <c r="H19" i="1" s="1"/>
  <c r="H42" i="1" l="1"/>
  <c r="H45" i="1" s="1"/>
  <c r="H21" i="1"/>
  <c r="H24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comments2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comments3.xml><?xml version="1.0" encoding="utf-8"?>
<comments xmlns="http://schemas.openxmlformats.org/spreadsheetml/2006/main">
  <authors>
    <author>Людмила Бунак</author>
    <author>Заболоцкая Юлия Валерьевна</author>
  </authors>
  <commentList>
    <comment ref="A3" authorId="0" shapeId="0">
      <text>
        <r>
          <rPr>
            <b/>
            <sz val="9"/>
            <color indexed="81"/>
            <rFont val="Tahoma"/>
            <charset val="1"/>
          </rPr>
          <t>Людмила Бунак:</t>
        </r>
        <r>
          <rPr>
            <sz val="9"/>
            <color indexed="81"/>
            <rFont val="Tahoma"/>
            <charset val="1"/>
          </rPr>
          <t xml:space="preserve">
Наименование проекта??? замените 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  <charset val="204"/>
          </rPr>
          <t>Людмила Бунак:</t>
        </r>
        <r>
          <rPr>
            <sz val="9"/>
            <color indexed="81"/>
            <rFont val="Tahoma"/>
            <family val="2"/>
            <charset val="204"/>
          </rPr>
          <t xml:space="preserve">
обновите инфо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>Людмила Бунак:</t>
        </r>
        <r>
          <rPr>
            <sz val="9"/>
            <color indexed="81"/>
            <rFont val="Tahoma"/>
            <family val="2"/>
            <charset val="204"/>
          </rPr>
          <t xml:space="preserve">
точно в Сургут?</t>
        </r>
      </text>
    </comment>
    <comment ref="B28" authorId="1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1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<sst xmlns="http://schemas.openxmlformats.org/spreadsheetml/2006/main" count="275" uniqueCount="69">
  <si>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</si>
  <si>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</si>
  <si>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</si>
  <si>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</si>
  <si>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</si>
  <si>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</si>
  <si>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</si>
  <si>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</si>
  <si>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</si>
  <si>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</si>
  <si>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</si>
  <si>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</si>
  <si>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</si>
  <si>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</si>
  <si>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</si>
  <si>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</si>
  <si>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</si>
  <si>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</si>
  <si>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</si>
  <si>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</si>
  <si>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</si>
  <si>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</si>
  <si>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</si>
  <si>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</si>
  <si>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</si>
  <si>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Стоимость бумаги для офисной техники SvetoCopy (A4, 80 г/кв.м, белизна 146% CIE, 500 листов) составляет 225,00 руб.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</si>
  <si>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</si>
  <si>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</si>
  <si>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</si>
  <si>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</si>
  <si>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</si>
  <si>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</si>
  <si>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</si>
  <si>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</si>
  <si>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</si>
  <si>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</si>
  <si>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</si>
  <si>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</si>
  <si>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Субсидия будет предоставлена только 1 предприятию (организации)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</si>
  <si>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</si>
  <si>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</si>
  <si>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</si>
  <si>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</si>
  <si>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</si>
  <si>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</si>
  <si>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</si>
  <si>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</si>
  <si>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</si>
  <si>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документы предоставляются в Управление 4 раза в год</t>
  </si>
  <si>
    <t>норма рабочего времени при 40-часовой рабочей недели (1970) в 2018 году - данные "Консультант плюс"/производственный календарь</t>
  </si>
  <si>
    <t>Стоимость картриджа Garuda (на 2100 листов) составляет 450,00 руб.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</si>
  <si>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</si>
  <si>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t>Тариф на 1 поездку в автобусах городского сообщения-23 рубля, Приказ МУП АТП №199 от 21.12.2017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</si>
  <si>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</si>
  <si>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r>
      <t xml:space="preserve">   Стандартные издержки субъектов предпринимательской деятельности, возникающие в связи с </t>
    </r>
    <r>
      <rPr>
        <strike/>
        <sz val="12"/>
        <color theme="1"/>
        <rFont val="Times New Roman"/>
        <family val="1"/>
        <charset val="204"/>
      </rPr>
      <t>планируемым</t>
    </r>
    <r>
      <rPr>
        <sz val="12"/>
        <color theme="1"/>
        <rFont val="Times New Roman"/>
        <family val="1"/>
        <charset val="204"/>
      </rPr>
      <t xml:space="preserve"> (действующем) исполнением требования постановления администрации города от 15.05.2017 № 124-па "Об утверждении порядка предоставления субсидий из бюджета города Пыть-Яха социально-ориентированным некоммерческим организациям на реализацию мероприятий в сфере молодежной политики" (далее -Порядок)</t>
    </r>
  </si>
  <si>
    <r>
      <t>Наименование информационного требования (из текста проекта (</t>
    </r>
    <r>
      <rPr>
        <b/>
        <u/>
        <sz val="11"/>
        <color theme="1"/>
        <rFont val="Times New Roman"/>
        <family val="1"/>
        <charset val="204"/>
      </rPr>
      <t>действующего</t>
    </r>
    <r>
      <rPr>
        <b/>
        <sz val="11"/>
        <color theme="1"/>
        <rFont val="Times New Roman"/>
        <family val="1"/>
        <charset val="204"/>
      </rPr>
      <t xml:space="preserve">) мнпа): </t>
    </r>
    <r>
      <rPr>
        <i/>
        <sz val="11"/>
        <color theme="1"/>
        <rFont val="Times New Roman"/>
        <family val="1"/>
        <charset val="204"/>
      </rPr>
      <t>п. 2.2 Порядка устанавливается перечень документов, предоставляемых организациями в уполномоченный орган для получения субсидии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</si>
  <si>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Прием заявлений, проверка и рассмотрение предоставленных документов</t>
    </r>
  </si>
  <si>
    <t xml:space="preserve">Итого сумма информационных издержек возникающие в связи с планируемым  исполнением требования постановления составляет: </t>
  </si>
  <si>
    <t>рублей в год</t>
  </si>
  <si>
    <t>Стоимость Бумага для офисной техники Navigator Home Pack (А4, марка A, 80 г/кв.м, 250 листов) составляет 219,99 руб.</t>
  </si>
  <si>
    <t>Стоимость картриджа лазерного Комус 12A Q2612A для HP, черный, совместимый, повышенной емкости составляет 430,00 руб.</t>
  </si>
  <si>
    <t xml:space="preserve">Определение затрат рабочего времени: </t>
  </si>
  <si>
    <t xml:space="preserve">Документы предоставляются заявителем в управление по экономике один раз </t>
  </si>
  <si>
    <t>норма рабочего времени при 40-часовой рабочей недели (1979) в 2021 году - данные "Консультант плюс"/производственный календарь</t>
  </si>
  <si>
    <t xml:space="preserve">работа 5 специалистов 3 дня по 8 часов </t>
  </si>
  <si>
    <r>
      <t>Наименование информационного требования (из текста проекта (</t>
    </r>
    <r>
      <rPr>
        <b/>
        <u/>
        <sz val="11"/>
        <color theme="1"/>
        <rFont val="Times New Roman"/>
        <family val="1"/>
        <charset val="204"/>
      </rPr>
      <t>действующего</t>
    </r>
    <r>
      <rPr>
        <b/>
        <sz val="11"/>
        <color theme="1"/>
        <rFont val="Times New Roman"/>
        <family val="1"/>
        <charset val="204"/>
      </rPr>
      <t>) мнпа): заявитель предоставляет в администрацию города Пыть-Яха документы и материалы, предусмотренные  Федеральным законом №69-ФЗ</t>
    </r>
  </si>
  <si>
    <t xml:space="preserve">Тариф на 1 поездку в автобусах Сургут - Пыть-Ях и обратно </t>
  </si>
  <si>
    <t xml:space="preserve">   Стандартные издержки субъектов предпринимательской деятельности, возникающие в связи планируемым исполнением требования проекта постановления администрации города "Об утверждении порядка и условий заключения соглашений о защите и поощрении капиталовложений со стороны  города Пыть-Яха " </t>
  </si>
  <si>
    <t>Среднемесячная заработная плата работников организаций за январь-сентябрь 2021г (данные Росстат)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</si>
</sst>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6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/>
    </xf>
    <xf numFmtId="0" fontId="8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10" fillId="0" borderId="19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10" fontId="12" fillId="0" borderId="17" xfId="0" applyNumberFormat="1" applyFont="1" applyBorder="1" applyAlignment="1">
      <alignment horizontal="center" vertical="center" wrapText="1"/>
    </xf>
    <xf numFmtId="2" fontId="12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4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2" fillId="0" borderId="23" xfId="0" applyFont="1" applyBorder="1" applyAlignment="1">
      <alignment horizontal="center" vertical="center" wrapText="1"/>
    </xf>
    <xf numFmtId="2" fontId="12" fillId="0" borderId="24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4" fillId="0" borderId="25" xfId="0" applyFont="1" applyBorder="1"/>
    <xf numFmtId="0" fontId="12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5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4" fillId="0" borderId="27" xfId="0" applyFont="1" applyBorder="1"/>
    <xf numFmtId="0" fontId="8" fillId="0" borderId="29" xfId="0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2" fillId="0" borderId="39" xfId="0" applyFont="1" applyBorder="1" applyAlignment="1">
      <alignment horizontal="center" vertical="center" wrapText="1"/>
    </xf>
    <xf numFmtId="2" fontId="12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6" fillId="0" borderId="1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2" fillId="0" borderId="43" xfId="0" applyFont="1" applyBorder="1" applyAlignment="1">
      <alignment horizontal="center" vertical="center" wrapText="1"/>
    </xf>
    <xf numFmtId="2" fontId="12" fillId="0" borderId="43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2" fillId="0" borderId="45" xfId="0" applyFont="1" applyBorder="1" applyAlignment="1">
      <alignment horizontal="center" vertical="center" wrapText="1"/>
    </xf>
    <xf numFmtId="2" fontId="12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5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4" fillId="0" borderId="19" xfId="0" applyFont="1" applyBorder="1"/>
    <xf numFmtId="0" fontId="14" fillId="0" borderId="48" xfId="0" applyFont="1" applyBorder="1"/>
    <xf numFmtId="0" fontId="2" fillId="0" borderId="33" xfId="0" applyFont="1" applyBorder="1"/>
    <xf numFmtId="0" fontId="15" fillId="0" borderId="49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2" fillId="0" borderId="8" xfId="0" applyFont="1" applyBorder="1"/>
    <xf numFmtId="0" fontId="17" fillId="0" borderId="5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3" fillId="0" borderId="9" xfId="0" applyFont="1" applyBorder="1" applyAlignment="1">
      <alignment wrapText="1"/>
    </xf>
    <xf numFmtId="0" fontId="15" fillId="0" borderId="11" xfId="0" applyFont="1" applyBorder="1" applyAlignment="1">
      <alignment vertical="center"/>
    </xf>
    <xf numFmtId="2" fontId="18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7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3" fillId="0" borderId="57" xfId="0" applyFont="1" applyBorder="1" applyAlignment="1">
      <alignment wrapText="1"/>
    </xf>
    <xf numFmtId="0" fontId="15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8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3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2" fillId="2" borderId="14" xfId="0" applyFont="1" applyFill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9" fillId="0" borderId="0" xfId="0" applyFont="1" applyAlignment="1">
      <alignment horizontal="left" wrapText="1" indent="1"/>
    </xf>
    <xf numFmtId="4" fontId="19" fillId="0" borderId="0" xfId="0" applyNumberFormat="1" applyFont="1" applyAlignment="1">
      <alignment wrapText="1"/>
    </xf>
    <xf numFmtId="0" fontId="24" fillId="2" borderId="14" xfId="0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wrapText="1"/>
    </xf>
    <xf numFmtId="0" fontId="13" fillId="0" borderId="9" xfId="0" applyFont="1" applyBorder="1"/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7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28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view="pageBreakPreview" topLeftCell="A7" zoomScaleNormal="100" zoomScaleSheetLayoutView="100" workbookViewId="0">
      <selection activeCell="A5" sqref="A5:I5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9.85546875" style="1" customWidth="1"/>
    <col min="7" max="7" width="11" style="1" customWidth="1"/>
    <col min="8" max="8" width="15.140625" style="1" customWidth="1"/>
    <col min="9" max="9" width="31.5703125" style="1" customWidth="1"/>
    <col min="10" max="16384" width="9.140625" style="1"/>
  </cols>
  <sheetData>
    <row r="1" spans="1:9" ht="74.25" customHeight="1" x14ac:dyDescent="0.3">
      <c r="A1" s="120" t="s">
        <v>51</v>
      </c>
      <c r="B1" s="120"/>
      <c r="C1" s="120"/>
      <c r="D1" s="120"/>
      <c r="E1" s="120"/>
      <c r="F1" s="120"/>
      <c r="G1" s="120"/>
      <c r="H1" s="120"/>
      <c r="I1" s="120"/>
    </row>
    <row r="2" spans="1:9" ht="81" customHeight="1" x14ac:dyDescent="0.3">
      <c r="A2" s="121" t="s">
        <v>0</v>
      </c>
      <c r="B2" s="121"/>
      <c r="C2" s="121"/>
      <c r="D2" s="121"/>
      <c r="E2" s="121"/>
      <c r="F2" s="121"/>
      <c r="G2" s="121"/>
      <c r="H2" s="121"/>
      <c r="I2" s="121"/>
    </row>
    <row r="3" spans="1:9" ht="65.25" customHeight="1" x14ac:dyDescent="0.3">
      <c r="A3" s="122" t="s">
        <v>54</v>
      </c>
      <c r="B3" s="122"/>
      <c r="C3" s="122"/>
      <c r="D3" s="122"/>
      <c r="E3" s="122"/>
      <c r="F3" s="122"/>
      <c r="G3" s="122"/>
      <c r="H3" s="122"/>
      <c r="I3" s="122"/>
    </row>
    <row r="4" spans="1:9" x14ac:dyDescent="0.3">
      <c r="A4" s="2" t="s">
        <v>53</v>
      </c>
    </row>
    <row r="5" spans="1:9" ht="19.5" thickBot="1" x14ac:dyDescent="0.35">
      <c r="A5" s="99" t="s">
        <v>1</v>
      </c>
      <c r="B5" s="99"/>
      <c r="C5" s="99"/>
      <c r="D5" s="99"/>
      <c r="E5" s="99"/>
      <c r="F5" s="99"/>
      <c r="G5" s="99"/>
      <c r="H5" s="99"/>
      <c r="I5" s="99"/>
    </row>
    <row r="6" spans="1:9" ht="30.75" x14ac:dyDescent="0.3">
      <c r="A6" s="3" t="s">
        <v>2</v>
      </c>
      <c r="B6" s="100" t="s">
        <v>3</v>
      </c>
      <c r="C6" s="101"/>
      <c r="D6" s="101"/>
      <c r="E6" s="101"/>
      <c r="F6" s="101"/>
      <c r="G6" s="101"/>
      <c r="H6" s="102"/>
      <c r="I6" s="4" t="s">
        <v>4</v>
      </c>
    </row>
    <row r="7" spans="1:9" ht="42" customHeight="1" x14ac:dyDescent="0.3">
      <c r="A7" s="5" t="s">
        <v>5</v>
      </c>
      <c r="B7" s="103" t="s">
        <v>55</v>
      </c>
      <c r="C7" s="104"/>
      <c r="D7" s="104"/>
      <c r="E7" s="104"/>
      <c r="F7" s="104"/>
      <c r="G7" s="104"/>
      <c r="H7" s="104"/>
      <c r="I7" s="105"/>
    </row>
    <row r="8" spans="1:9" ht="36" customHeight="1" x14ac:dyDescent="0.3">
      <c r="A8" s="6" t="s">
        <v>6</v>
      </c>
      <c r="B8" s="123" t="s">
        <v>56</v>
      </c>
      <c r="C8" s="124"/>
      <c r="D8" s="124"/>
      <c r="E8" s="124"/>
      <c r="F8" s="124"/>
      <c r="G8" s="124"/>
      <c r="H8" s="124"/>
      <c r="I8" s="125"/>
    </row>
    <row r="9" spans="1:9" ht="40.5" customHeight="1" x14ac:dyDescent="0.3">
      <c r="A9" s="7" t="s">
        <v>7</v>
      </c>
      <c r="B9" s="8" t="s">
        <v>8</v>
      </c>
      <c r="C9" s="9"/>
      <c r="D9" s="10"/>
      <c r="E9" s="10"/>
      <c r="F9" s="10"/>
      <c r="G9" s="11"/>
      <c r="H9" s="91">
        <v>59387</v>
      </c>
      <c r="I9" s="13" t="s">
        <v>47</v>
      </c>
    </row>
    <row r="10" spans="1:9" ht="18" customHeight="1" x14ac:dyDescent="0.3">
      <c r="A10" s="14" t="s">
        <v>9</v>
      </c>
      <c r="B10" s="109" t="s">
        <v>10</v>
      </c>
      <c r="C10" s="110"/>
      <c r="D10" s="15"/>
      <c r="E10" s="16"/>
      <c r="F10" s="15"/>
      <c r="G10" s="17">
        <v>0.30199999999999999</v>
      </c>
      <c r="H10" s="18">
        <f>+H9*G10</f>
        <v>17934.874</v>
      </c>
      <c r="I10" s="19"/>
    </row>
    <row r="11" spans="1:9" x14ac:dyDescent="0.3">
      <c r="A11" s="20" t="s">
        <v>11</v>
      </c>
      <c r="B11" s="21"/>
      <c r="C11" s="22"/>
      <c r="D11" s="23"/>
      <c r="E11" s="22"/>
      <c r="F11" s="23"/>
      <c r="G11" s="24"/>
      <c r="H11" s="18">
        <f>H9+H10</f>
        <v>77321.873999999996</v>
      </c>
      <c r="I11" s="19"/>
    </row>
    <row r="12" spans="1:9" ht="29.25" customHeight="1" x14ac:dyDescent="0.3">
      <c r="A12" s="25" t="s">
        <v>12</v>
      </c>
      <c r="B12" s="111" t="s">
        <v>13</v>
      </c>
      <c r="C12" s="112"/>
      <c r="D12" s="26"/>
      <c r="E12" s="27"/>
      <c r="F12" s="26"/>
      <c r="G12" s="28">
        <v>1970</v>
      </c>
      <c r="H12" s="29">
        <f>G12/12</f>
        <v>164.16666666666666</v>
      </c>
      <c r="I12" s="30" t="s">
        <v>49</v>
      </c>
    </row>
    <row r="13" spans="1:9" ht="17.25" customHeight="1" x14ac:dyDescent="0.3">
      <c r="A13" s="31" t="s">
        <v>15</v>
      </c>
      <c r="B13" s="111" t="s">
        <v>16</v>
      </c>
      <c r="C13" s="112"/>
      <c r="D13" s="112"/>
      <c r="E13" s="32"/>
      <c r="F13" s="26"/>
      <c r="G13" s="33"/>
      <c r="H13" s="34">
        <v>40</v>
      </c>
      <c r="I13" s="35"/>
    </row>
    <row r="14" spans="1:9" x14ac:dyDescent="0.3">
      <c r="A14" s="36" t="s">
        <v>17</v>
      </c>
      <c r="B14" s="37"/>
      <c r="C14" s="37"/>
      <c r="D14" s="37"/>
      <c r="E14" s="37"/>
      <c r="F14" s="38"/>
      <c r="G14" s="39"/>
      <c r="H14" s="18">
        <f>H11/H12*H13</f>
        <v>18839.847472081219</v>
      </c>
      <c r="I14" s="35"/>
    </row>
    <row r="15" spans="1:9" x14ac:dyDescent="0.3">
      <c r="A15" s="40" t="s">
        <v>18</v>
      </c>
      <c r="B15" s="113" t="s">
        <v>19</v>
      </c>
      <c r="C15" s="114"/>
      <c r="D15" s="114"/>
      <c r="E15" s="114"/>
      <c r="F15" s="114"/>
      <c r="G15" s="114"/>
      <c r="H15" s="115"/>
      <c r="I15" s="41"/>
    </row>
    <row r="16" spans="1:9" ht="42" customHeight="1" x14ac:dyDescent="0.3">
      <c r="A16" s="42" t="s">
        <v>20</v>
      </c>
      <c r="B16" s="116" t="s">
        <v>21</v>
      </c>
      <c r="C16" s="117"/>
      <c r="D16" s="118"/>
      <c r="E16" s="43"/>
      <c r="F16" s="44"/>
      <c r="G16" s="44"/>
      <c r="H16" s="45">
        <f>H17+H18</f>
        <v>23.25</v>
      </c>
      <c r="I16" s="30" t="s">
        <v>22</v>
      </c>
    </row>
    <row r="17" spans="1:9" ht="29.25" customHeight="1" x14ac:dyDescent="0.3">
      <c r="A17" s="46" t="s">
        <v>23</v>
      </c>
      <c r="B17" s="47" t="s">
        <v>24</v>
      </c>
      <c r="C17" s="48"/>
      <c r="D17" s="49"/>
      <c r="E17" s="50"/>
      <c r="F17" s="51">
        <v>35</v>
      </c>
      <c r="G17" s="52">
        <v>225</v>
      </c>
      <c r="H17" s="18">
        <f>G17/500*F17</f>
        <v>15.75</v>
      </c>
      <c r="I17" s="53" t="s">
        <v>25</v>
      </c>
    </row>
    <row r="18" spans="1:9" ht="23.25" customHeight="1" x14ac:dyDescent="0.3">
      <c r="A18" s="54" t="s">
        <v>26</v>
      </c>
      <c r="B18" s="47" t="s">
        <v>27</v>
      </c>
      <c r="C18" s="48"/>
      <c r="D18" s="49"/>
      <c r="E18" s="55"/>
      <c r="F18" s="56">
        <v>35</v>
      </c>
      <c r="G18" s="57">
        <v>450</v>
      </c>
      <c r="H18" s="92">
        <f>G18/2100*F18</f>
        <v>7.5</v>
      </c>
      <c r="I18" s="53" t="s">
        <v>50</v>
      </c>
    </row>
    <row r="19" spans="1:9" x14ac:dyDescent="0.3">
      <c r="A19" s="59" t="s">
        <v>29</v>
      </c>
      <c r="B19" s="60"/>
      <c r="C19" s="61"/>
      <c r="D19" s="38"/>
      <c r="E19" s="38"/>
      <c r="F19" s="62"/>
      <c r="G19" s="63"/>
      <c r="H19" s="29">
        <f>H16</f>
        <v>23.25</v>
      </c>
      <c r="I19" s="64"/>
    </row>
    <row r="20" spans="1:9" ht="27.75" customHeight="1" x14ac:dyDescent="0.3">
      <c r="A20" s="65" t="s">
        <v>30</v>
      </c>
      <c r="B20" s="66" t="s">
        <v>31</v>
      </c>
      <c r="C20" s="67"/>
      <c r="D20" s="67"/>
      <c r="E20" s="67"/>
      <c r="F20" s="68">
        <v>4</v>
      </c>
      <c r="G20" s="69">
        <v>23</v>
      </c>
      <c r="H20" s="70">
        <f>F20*G20</f>
        <v>92</v>
      </c>
      <c r="I20" s="71" t="s">
        <v>52</v>
      </c>
    </row>
    <row r="21" spans="1:9" ht="21.75" customHeight="1" x14ac:dyDescent="0.3">
      <c r="A21" s="72" t="s">
        <v>33</v>
      </c>
      <c r="B21" s="67"/>
      <c r="C21" s="55"/>
      <c r="D21" s="67"/>
      <c r="E21" s="55"/>
      <c r="F21" s="55"/>
      <c r="G21" s="55"/>
      <c r="H21" s="73">
        <f>H14+H19+H20</f>
        <v>18955.097472081219</v>
      </c>
      <c r="I21" s="58"/>
    </row>
    <row r="22" spans="1:9" x14ac:dyDescent="0.3">
      <c r="A22" s="74" t="s">
        <v>34</v>
      </c>
      <c r="B22" s="75" t="s">
        <v>35</v>
      </c>
      <c r="C22" s="76"/>
      <c r="D22" s="55"/>
      <c r="E22" s="76"/>
      <c r="F22" s="67"/>
      <c r="G22" s="77"/>
      <c r="H22" s="78">
        <v>4</v>
      </c>
      <c r="I22" s="71" t="s">
        <v>48</v>
      </c>
    </row>
    <row r="23" spans="1:9" ht="24.75" customHeight="1" x14ac:dyDescent="0.3">
      <c r="A23" s="74" t="s">
        <v>36</v>
      </c>
      <c r="B23" s="75" t="s">
        <v>37</v>
      </c>
      <c r="C23" s="67"/>
      <c r="D23" s="79"/>
      <c r="E23" s="80"/>
      <c r="F23" s="55"/>
      <c r="G23" s="81"/>
      <c r="H23" s="78">
        <v>1</v>
      </c>
      <c r="I23" s="82" t="s">
        <v>38</v>
      </c>
    </row>
    <row r="24" spans="1:9" ht="28.5" customHeight="1" thickBot="1" x14ac:dyDescent="0.35">
      <c r="A24" s="83" t="s">
        <v>39</v>
      </c>
      <c r="B24" s="84"/>
      <c r="C24" s="84"/>
      <c r="D24" s="84"/>
      <c r="E24" s="85"/>
      <c r="F24" s="85"/>
      <c r="G24" s="84"/>
      <c r="H24" s="86">
        <f>H21*H22*H23</f>
        <v>75820.389888324877</v>
      </c>
      <c r="I24" s="87"/>
    </row>
    <row r="26" spans="1:9" ht="19.5" hidden="1" thickBot="1" x14ac:dyDescent="0.35">
      <c r="A26" s="99" t="s">
        <v>40</v>
      </c>
      <c r="B26" s="99"/>
      <c r="C26" s="99"/>
      <c r="D26" s="99"/>
      <c r="E26" s="99"/>
      <c r="F26" s="99"/>
      <c r="G26" s="99"/>
      <c r="H26" s="99"/>
      <c r="I26" s="99"/>
    </row>
    <row r="27" spans="1:9" ht="30.75" hidden="1" x14ac:dyDescent="0.3">
      <c r="A27" s="3" t="s">
        <v>2</v>
      </c>
      <c r="B27" s="100" t="s">
        <v>3</v>
      </c>
      <c r="C27" s="101"/>
      <c r="D27" s="101"/>
      <c r="E27" s="101"/>
      <c r="F27" s="101"/>
      <c r="G27" s="101"/>
      <c r="H27" s="102"/>
      <c r="I27" s="4" t="s">
        <v>4</v>
      </c>
    </row>
    <row r="28" spans="1:9" ht="45" hidden="1" customHeight="1" x14ac:dyDescent="0.3">
      <c r="A28" s="5" t="s">
        <v>5</v>
      </c>
      <c r="B28" s="103" t="s">
        <v>41</v>
      </c>
      <c r="C28" s="104"/>
      <c r="D28" s="104"/>
      <c r="E28" s="104"/>
      <c r="F28" s="104"/>
      <c r="G28" s="104"/>
      <c r="H28" s="104"/>
      <c r="I28" s="105"/>
    </row>
    <row r="29" spans="1:9" ht="39" hidden="1" customHeight="1" x14ac:dyDescent="0.3">
      <c r="A29" s="6" t="s">
        <v>6</v>
      </c>
      <c r="B29" s="106" t="s">
        <v>42</v>
      </c>
      <c r="C29" s="107"/>
      <c r="D29" s="107"/>
      <c r="E29" s="107"/>
      <c r="F29" s="107"/>
      <c r="G29" s="107"/>
      <c r="H29" s="107"/>
      <c r="I29" s="108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47</v>
      </c>
    </row>
    <row r="31" spans="1:9" ht="18.75" hidden="1" customHeight="1" x14ac:dyDescent="0.3">
      <c r="A31" s="14" t="s">
        <v>9</v>
      </c>
      <c r="B31" s="109" t="s">
        <v>10</v>
      </c>
      <c r="C31" s="110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11" t="s">
        <v>13</v>
      </c>
      <c r="C33" s="112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11" t="s">
        <v>16</v>
      </c>
      <c r="C34" s="112"/>
      <c r="D34" s="112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13" t="s">
        <v>19</v>
      </c>
      <c r="C36" s="114"/>
      <c r="D36" s="114"/>
      <c r="E36" s="114"/>
      <c r="F36" s="114"/>
      <c r="G36" s="114"/>
      <c r="H36" s="115"/>
      <c r="I36" s="41"/>
    </row>
    <row r="37" spans="1:9" ht="30" hidden="1" customHeight="1" x14ac:dyDescent="0.3">
      <c r="A37" s="42" t="s">
        <v>20</v>
      </c>
      <c r="B37" s="116" t="s">
        <v>21</v>
      </c>
      <c r="C37" s="117"/>
      <c r="D37" s="118"/>
      <c r="E37" s="43"/>
      <c r="F37" s="44"/>
      <c r="G37" s="44"/>
      <c r="H37" s="45">
        <f>H38+H39</f>
        <v>160.5</v>
      </c>
      <c r="I37" s="53" t="s">
        <v>22</v>
      </c>
    </row>
    <row r="38" spans="1:9" ht="24.75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43</v>
      </c>
    </row>
    <row r="39" spans="1:9" hidden="1" x14ac:dyDescent="0.3">
      <c r="A39" s="54" t="s">
        <v>26</v>
      </c>
      <c r="B39" s="47" t="s">
        <v>27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28</v>
      </c>
    </row>
    <row r="40" spans="1:9" hidden="1" x14ac:dyDescent="0.3">
      <c r="A40" s="59" t="s">
        <v>29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30</v>
      </c>
      <c r="B41" s="66" t="s">
        <v>31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32</v>
      </c>
    </row>
    <row r="42" spans="1:9" hidden="1" x14ac:dyDescent="0.3">
      <c r="A42" s="72" t="s">
        <v>33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34</v>
      </c>
      <c r="B43" s="75" t="s">
        <v>35</v>
      </c>
      <c r="C43" s="76"/>
      <c r="D43" s="55"/>
      <c r="E43" s="76"/>
      <c r="F43" s="67"/>
      <c r="G43" s="77"/>
      <c r="H43" s="78">
        <v>3</v>
      </c>
      <c r="I43" s="71" t="s">
        <v>44</v>
      </c>
    </row>
    <row r="44" spans="1:9" hidden="1" x14ac:dyDescent="0.3">
      <c r="A44" s="74" t="s">
        <v>36</v>
      </c>
      <c r="B44" s="75" t="s">
        <v>37</v>
      </c>
      <c r="C44" s="67"/>
      <c r="D44" s="79"/>
      <c r="E44" s="80"/>
      <c r="F44" s="55"/>
      <c r="G44" s="81"/>
      <c r="H44" s="78">
        <v>1</v>
      </c>
      <c r="I44" s="82" t="s">
        <v>45</v>
      </c>
    </row>
    <row r="45" spans="1:9" ht="19.5" hidden="1" thickBot="1" x14ac:dyDescent="0.35">
      <c r="A45" s="83" t="s">
        <v>46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19" t="s">
        <v>57</v>
      </c>
      <c r="B47" s="119"/>
      <c r="C47" s="119"/>
      <c r="D47" s="119"/>
      <c r="E47" s="119"/>
      <c r="F47" s="119"/>
      <c r="G47" s="95">
        <f>H24</f>
        <v>75820.389888324877</v>
      </c>
      <c r="H47" s="94" t="s">
        <v>58</v>
      </c>
      <c r="I47" s="93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B33:C33"/>
    <mergeCell ref="B34:D34"/>
    <mergeCell ref="B36:H36"/>
    <mergeCell ref="B37:D37"/>
    <mergeCell ref="A47:F47"/>
    <mergeCell ref="A26:I26"/>
    <mergeCell ref="B27:H27"/>
    <mergeCell ref="B28:I28"/>
    <mergeCell ref="B29:I29"/>
    <mergeCell ref="B31:C3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view="pageBreakPreview" topLeftCell="A10" zoomScaleNormal="100" zoomScaleSheetLayoutView="100" workbookViewId="0">
      <selection activeCell="H23" sqref="H23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9.7109375" style="1" customWidth="1"/>
    <col min="7" max="7" width="11" style="1" customWidth="1"/>
    <col min="8" max="8" width="15" style="1" customWidth="1"/>
    <col min="9" max="9" width="33.28515625" style="1" customWidth="1"/>
    <col min="10" max="16384" width="9.140625" style="1"/>
  </cols>
  <sheetData>
    <row r="1" spans="1:9" ht="74.25" customHeight="1" x14ac:dyDescent="0.3">
      <c r="A1" s="120" t="s">
        <v>51</v>
      </c>
      <c r="B1" s="120"/>
      <c r="C1" s="120"/>
      <c r="D1" s="120"/>
      <c r="E1" s="120"/>
      <c r="F1" s="120"/>
      <c r="G1" s="120"/>
      <c r="H1" s="120"/>
      <c r="I1" s="120"/>
    </row>
    <row r="2" spans="1:9" ht="81" customHeight="1" x14ac:dyDescent="0.3">
      <c r="A2" s="121" t="s">
        <v>0</v>
      </c>
      <c r="B2" s="121"/>
      <c r="C2" s="121"/>
      <c r="D2" s="121"/>
      <c r="E2" s="121"/>
      <c r="F2" s="121"/>
      <c r="G2" s="121"/>
      <c r="H2" s="121"/>
      <c r="I2" s="121"/>
    </row>
    <row r="3" spans="1:9" ht="65.25" customHeight="1" x14ac:dyDescent="0.3">
      <c r="A3" s="122" t="s">
        <v>54</v>
      </c>
      <c r="B3" s="122"/>
      <c r="C3" s="122"/>
      <c r="D3" s="122"/>
      <c r="E3" s="122"/>
      <c r="F3" s="122"/>
      <c r="G3" s="122"/>
      <c r="H3" s="122"/>
      <c r="I3" s="122"/>
    </row>
    <row r="4" spans="1:9" x14ac:dyDescent="0.3">
      <c r="A4" s="2" t="s">
        <v>53</v>
      </c>
    </row>
    <row r="5" spans="1:9" ht="19.5" thickBot="1" x14ac:dyDescent="0.35">
      <c r="A5" s="99" t="s">
        <v>1</v>
      </c>
      <c r="B5" s="99"/>
      <c r="C5" s="99"/>
      <c r="D5" s="99"/>
      <c r="E5" s="99"/>
      <c r="F5" s="99"/>
      <c r="G5" s="99"/>
      <c r="H5" s="99"/>
      <c r="I5" s="99"/>
    </row>
    <row r="6" spans="1:9" ht="30.75" x14ac:dyDescent="0.3">
      <c r="A6" s="3" t="s">
        <v>2</v>
      </c>
      <c r="B6" s="100" t="s">
        <v>3</v>
      </c>
      <c r="C6" s="101"/>
      <c r="D6" s="101"/>
      <c r="E6" s="101"/>
      <c r="F6" s="101"/>
      <c r="G6" s="101"/>
      <c r="H6" s="102"/>
      <c r="I6" s="4" t="s">
        <v>4</v>
      </c>
    </row>
    <row r="7" spans="1:9" ht="42" customHeight="1" x14ac:dyDescent="0.3">
      <c r="A7" s="5" t="s">
        <v>5</v>
      </c>
      <c r="B7" s="103" t="s">
        <v>55</v>
      </c>
      <c r="C7" s="104"/>
      <c r="D7" s="104"/>
      <c r="E7" s="104"/>
      <c r="F7" s="104"/>
      <c r="G7" s="104"/>
      <c r="H7" s="104"/>
      <c r="I7" s="105"/>
    </row>
    <row r="8" spans="1:9" ht="36" customHeight="1" x14ac:dyDescent="0.3">
      <c r="A8" s="6" t="s">
        <v>6</v>
      </c>
      <c r="B8" s="123" t="s">
        <v>56</v>
      </c>
      <c r="C8" s="124"/>
      <c r="D8" s="124"/>
      <c r="E8" s="124"/>
      <c r="F8" s="124"/>
      <c r="G8" s="124"/>
      <c r="H8" s="124"/>
      <c r="I8" s="125"/>
    </row>
    <row r="9" spans="1:9" ht="40.5" customHeight="1" x14ac:dyDescent="0.3">
      <c r="A9" s="7" t="s">
        <v>7</v>
      </c>
      <c r="B9" s="8" t="s">
        <v>8</v>
      </c>
      <c r="C9" s="9"/>
      <c r="D9" s="10"/>
      <c r="E9" s="10"/>
      <c r="F9" s="10"/>
      <c r="G9" s="11"/>
      <c r="H9" s="91">
        <v>59387</v>
      </c>
      <c r="I9" s="13" t="s">
        <v>47</v>
      </c>
    </row>
    <row r="10" spans="1:9" ht="18" customHeight="1" x14ac:dyDescent="0.3">
      <c r="A10" s="14" t="s">
        <v>9</v>
      </c>
      <c r="B10" s="109" t="s">
        <v>10</v>
      </c>
      <c r="C10" s="110"/>
      <c r="D10" s="15"/>
      <c r="E10" s="16"/>
      <c r="F10" s="15"/>
      <c r="G10" s="17">
        <v>0.30199999999999999</v>
      </c>
      <c r="H10" s="18">
        <f>+H9*G10</f>
        <v>17934.874</v>
      </c>
      <c r="I10" s="19"/>
    </row>
    <row r="11" spans="1:9" x14ac:dyDescent="0.3">
      <c r="A11" s="20" t="s">
        <v>11</v>
      </c>
      <c r="B11" s="21"/>
      <c r="C11" s="22"/>
      <c r="D11" s="23"/>
      <c r="E11" s="22"/>
      <c r="F11" s="23"/>
      <c r="G11" s="24"/>
      <c r="H11" s="18">
        <f>H9+H10</f>
        <v>77321.873999999996</v>
      </c>
      <c r="I11" s="19"/>
    </row>
    <row r="12" spans="1:9" ht="29.25" customHeight="1" x14ac:dyDescent="0.3">
      <c r="A12" s="25" t="s">
        <v>12</v>
      </c>
      <c r="B12" s="111" t="s">
        <v>13</v>
      </c>
      <c r="C12" s="112"/>
      <c r="D12" s="26"/>
      <c r="E12" s="27"/>
      <c r="F12" s="26"/>
      <c r="G12" s="28">
        <v>1970</v>
      </c>
      <c r="H12" s="29">
        <f>G12/12</f>
        <v>164.16666666666666</v>
      </c>
      <c r="I12" s="30" t="s">
        <v>49</v>
      </c>
    </row>
    <row r="13" spans="1:9" ht="17.25" customHeight="1" x14ac:dyDescent="0.3">
      <c r="A13" s="31" t="s">
        <v>15</v>
      </c>
      <c r="B13" s="111" t="s">
        <v>16</v>
      </c>
      <c r="C13" s="112"/>
      <c r="D13" s="112"/>
      <c r="E13" s="32"/>
      <c r="F13" s="26"/>
      <c r="G13" s="33"/>
      <c r="H13" s="34">
        <v>40</v>
      </c>
      <c r="I13" s="35"/>
    </row>
    <row r="14" spans="1:9" x14ac:dyDescent="0.3">
      <c r="A14" s="36" t="s">
        <v>17</v>
      </c>
      <c r="B14" s="37"/>
      <c r="C14" s="37"/>
      <c r="D14" s="37"/>
      <c r="E14" s="37"/>
      <c r="F14" s="38"/>
      <c r="G14" s="39"/>
      <c r="H14" s="18">
        <f>H11/H12*H13</f>
        <v>18839.847472081219</v>
      </c>
      <c r="I14" s="35"/>
    </row>
    <row r="15" spans="1:9" x14ac:dyDescent="0.3">
      <c r="A15" s="40" t="s">
        <v>18</v>
      </c>
      <c r="B15" s="113" t="s">
        <v>19</v>
      </c>
      <c r="C15" s="114"/>
      <c r="D15" s="114"/>
      <c r="E15" s="114"/>
      <c r="F15" s="114"/>
      <c r="G15" s="114"/>
      <c r="H15" s="115"/>
      <c r="I15" s="41"/>
    </row>
    <row r="16" spans="1:9" ht="42" customHeight="1" x14ac:dyDescent="0.3">
      <c r="A16" s="42" t="s">
        <v>20</v>
      </c>
      <c r="B16" s="116" t="s">
        <v>21</v>
      </c>
      <c r="C16" s="117"/>
      <c r="D16" s="118"/>
      <c r="E16" s="43"/>
      <c r="F16" s="44"/>
      <c r="G16" s="44"/>
      <c r="H16" s="45">
        <f>H17+H18</f>
        <v>37.200000000000003</v>
      </c>
      <c r="I16" s="30" t="s">
        <v>22</v>
      </c>
    </row>
    <row r="17" spans="1:9" ht="29.25" customHeight="1" x14ac:dyDescent="0.3">
      <c r="A17" s="46" t="s">
        <v>23</v>
      </c>
      <c r="B17" s="47" t="s">
        <v>24</v>
      </c>
      <c r="C17" s="48"/>
      <c r="D17" s="49"/>
      <c r="E17" s="50"/>
      <c r="F17" s="51">
        <v>56</v>
      </c>
      <c r="G17" s="52">
        <v>225</v>
      </c>
      <c r="H17" s="18">
        <f>G17/500*F17</f>
        <v>25.2</v>
      </c>
      <c r="I17" s="53" t="s">
        <v>25</v>
      </c>
    </row>
    <row r="18" spans="1:9" ht="23.25" customHeight="1" x14ac:dyDescent="0.3">
      <c r="A18" s="54" t="s">
        <v>26</v>
      </c>
      <c r="B18" s="47" t="s">
        <v>27</v>
      </c>
      <c r="C18" s="48"/>
      <c r="D18" s="49"/>
      <c r="E18" s="55"/>
      <c r="F18" s="56">
        <v>56</v>
      </c>
      <c r="G18" s="57">
        <v>450</v>
      </c>
      <c r="H18" s="92">
        <f>G18/2100*F18</f>
        <v>12</v>
      </c>
      <c r="I18" s="53" t="s">
        <v>50</v>
      </c>
    </row>
    <row r="19" spans="1:9" x14ac:dyDescent="0.3">
      <c r="A19" s="59" t="s">
        <v>29</v>
      </c>
      <c r="B19" s="60"/>
      <c r="C19" s="61"/>
      <c r="D19" s="38"/>
      <c r="E19" s="38"/>
      <c r="F19" s="62"/>
      <c r="G19" s="63"/>
      <c r="H19" s="29">
        <f>H16</f>
        <v>37.200000000000003</v>
      </c>
      <c r="I19" s="64"/>
    </row>
    <row r="20" spans="1:9" ht="27.75" customHeight="1" x14ac:dyDescent="0.3">
      <c r="A20" s="65" t="s">
        <v>30</v>
      </c>
      <c r="B20" s="66" t="s">
        <v>31</v>
      </c>
      <c r="C20" s="67"/>
      <c r="D20" s="67"/>
      <c r="E20" s="67"/>
      <c r="F20" s="68">
        <v>2</v>
      </c>
      <c r="G20" s="69">
        <v>26</v>
      </c>
      <c r="H20" s="70">
        <f>F20*G20</f>
        <v>52</v>
      </c>
      <c r="I20" s="71" t="s">
        <v>52</v>
      </c>
    </row>
    <row r="21" spans="1:9" ht="21.75" customHeight="1" x14ac:dyDescent="0.3">
      <c r="A21" s="72" t="s">
        <v>33</v>
      </c>
      <c r="B21" s="67"/>
      <c r="C21" s="55"/>
      <c r="D21" s="67"/>
      <c r="E21" s="55"/>
      <c r="F21" s="55"/>
      <c r="G21" s="55"/>
      <c r="H21" s="73">
        <f>H14+H19+H20</f>
        <v>18929.04747208122</v>
      </c>
      <c r="I21" s="58"/>
    </row>
    <row r="22" spans="1:9" x14ac:dyDescent="0.3">
      <c r="A22" s="74" t="s">
        <v>34</v>
      </c>
      <c r="B22" s="75" t="s">
        <v>35</v>
      </c>
      <c r="C22" s="76"/>
      <c r="D22" s="55"/>
      <c r="E22" s="76"/>
      <c r="F22" s="67"/>
      <c r="G22" s="77"/>
      <c r="H22" s="78">
        <v>1</v>
      </c>
      <c r="I22" s="71" t="s">
        <v>48</v>
      </c>
    </row>
    <row r="23" spans="1:9" ht="24.75" customHeight="1" x14ac:dyDescent="0.3">
      <c r="A23" s="74" t="s">
        <v>36</v>
      </c>
      <c r="B23" s="75" t="s">
        <v>37</v>
      </c>
      <c r="C23" s="67"/>
      <c r="D23" s="79"/>
      <c r="E23" s="80"/>
      <c r="F23" s="55"/>
      <c r="G23" s="81"/>
      <c r="H23" s="78">
        <v>1</v>
      </c>
      <c r="I23" s="82" t="s">
        <v>38</v>
      </c>
    </row>
    <row r="24" spans="1:9" ht="28.5" customHeight="1" thickBot="1" x14ac:dyDescent="0.35">
      <c r="A24" s="83" t="s">
        <v>39</v>
      </c>
      <c r="B24" s="84"/>
      <c r="C24" s="84"/>
      <c r="D24" s="84"/>
      <c r="E24" s="85"/>
      <c r="F24" s="85"/>
      <c r="G24" s="84"/>
      <c r="H24" s="86">
        <f>H21*H22*H23</f>
        <v>18929.04747208122</v>
      </c>
      <c r="I24" s="87"/>
    </row>
    <row r="26" spans="1:9" hidden="1" x14ac:dyDescent="0.3">
      <c r="A26" s="99" t="s">
        <v>40</v>
      </c>
      <c r="B26" s="99"/>
      <c r="C26" s="99"/>
      <c r="D26" s="99"/>
      <c r="E26" s="99"/>
      <c r="F26" s="99"/>
      <c r="G26" s="99"/>
      <c r="H26" s="99"/>
      <c r="I26" s="99"/>
    </row>
    <row r="27" spans="1:9" ht="30.75" hidden="1" x14ac:dyDescent="0.3">
      <c r="A27" s="3" t="s">
        <v>2</v>
      </c>
      <c r="B27" s="100" t="s">
        <v>3</v>
      </c>
      <c r="C27" s="101"/>
      <c r="D27" s="101"/>
      <c r="E27" s="101"/>
      <c r="F27" s="101"/>
      <c r="G27" s="101"/>
      <c r="H27" s="102"/>
      <c r="I27" s="4" t="s">
        <v>4</v>
      </c>
    </row>
    <row r="28" spans="1:9" ht="45" hidden="1" customHeight="1" x14ac:dyDescent="0.3">
      <c r="A28" s="5" t="s">
        <v>5</v>
      </c>
      <c r="B28" s="103" t="s">
        <v>41</v>
      </c>
      <c r="C28" s="104"/>
      <c r="D28" s="104"/>
      <c r="E28" s="104"/>
      <c r="F28" s="104"/>
      <c r="G28" s="104"/>
      <c r="H28" s="104"/>
      <c r="I28" s="105"/>
    </row>
    <row r="29" spans="1:9" ht="39" hidden="1" customHeight="1" x14ac:dyDescent="0.3">
      <c r="A29" s="6" t="s">
        <v>6</v>
      </c>
      <c r="B29" s="106" t="s">
        <v>42</v>
      </c>
      <c r="C29" s="107"/>
      <c r="D29" s="107"/>
      <c r="E29" s="107"/>
      <c r="F29" s="107"/>
      <c r="G29" s="107"/>
      <c r="H29" s="107"/>
      <c r="I29" s="108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47</v>
      </c>
    </row>
    <row r="31" spans="1:9" ht="18.75" hidden="1" customHeight="1" x14ac:dyDescent="0.3">
      <c r="A31" s="14" t="s">
        <v>9</v>
      </c>
      <c r="B31" s="109" t="s">
        <v>10</v>
      </c>
      <c r="C31" s="110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11" t="s">
        <v>13</v>
      </c>
      <c r="C33" s="112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11" t="s">
        <v>16</v>
      </c>
      <c r="C34" s="112"/>
      <c r="D34" s="112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13" t="s">
        <v>19</v>
      </c>
      <c r="C36" s="114"/>
      <c r="D36" s="114"/>
      <c r="E36" s="114"/>
      <c r="F36" s="114"/>
      <c r="G36" s="114"/>
      <c r="H36" s="115"/>
      <c r="I36" s="41"/>
    </row>
    <row r="37" spans="1:9" ht="30" hidden="1" customHeight="1" x14ac:dyDescent="0.3">
      <c r="A37" s="42" t="s">
        <v>20</v>
      </c>
      <c r="B37" s="116" t="s">
        <v>21</v>
      </c>
      <c r="C37" s="117"/>
      <c r="D37" s="118"/>
      <c r="E37" s="43"/>
      <c r="F37" s="44"/>
      <c r="G37" s="44"/>
      <c r="H37" s="45">
        <f>H38+H39</f>
        <v>160.5</v>
      </c>
      <c r="I37" s="53" t="s">
        <v>22</v>
      </c>
    </row>
    <row r="38" spans="1:9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43</v>
      </c>
    </row>
    <row r="39" spans="1:9" hidden="1" x14ac:dyDescent="0.3">
      <c r="A39" s="54" t="s">
        <v>26</v>
      </c>
      <c r="B39" s="47" t="s">
        <v>27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28</v>
      </c>
    </row>
    <row r="40" spans="1:9" hidden="1" x14ac:dyDescent="0.3">
      <c r="A40" s="59" t="s">
        <v>29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30</v>
      </c>
      <c r="B41" s="66" t="s">
        <v>31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32</v>
      </c>
    </row>
    <row r="42" spans="1:9" hidden="1" x14ac:dyDescent="0.3">
      <c r="A42" s="72" t="s">
        <v>33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34</v>
      </c>
      <c r="B43" s="75" t="s">
        <v>35</v>
      </c>
      <c r="C43" s="76"/>
      <c r="D43" s="55"/>
      <c r="E43" s="76"/>
      <c r="F43" s="67"/>
      <c r="G43" s="77"/>
      <c r="H43" s="78">
        <v>3</v>
      </c>
      <c r="I43" s="71" t="s">
        <v>44</v>
      </c>
    </row>
    <row r="44" spans="1:9" hidden="1" x14ac:dyDescent="0.3">
      <c r="A44" s="74" t="s">
        <v>36</v>
      </c>
      <c r="B44" s="75" t="s">
        <v>37</v>
      </c>
      <c r="C44" s="67"/>
      <c r="D44" s="79"/>
      <c r="E44" s="80"/>
      <c r="F44" s="55"/>
      <c r="G44" s="81"/>
      <c r="H44" s="78">
        <v>1</v>
      </c>
      <c r="I44" s="82" t="s">
        <v>45</v>
      </c>
    </row>
    <row r="45" spans="1:9" ht="19.5" hidden="1" thickBot="1" x14ac:dyDescent="0.35">
      <c r="A45" s="83" t="s">
        <v>46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19" t="s">
        <v>57</v>
      </c>
      <c r="B47" s="119"/>
      <c r="C47" s="119"/>
      <c r="D47" s="119"/>
      <c r="E47" s="119"/>
      <c r="F47" s="119"/>
      <c r="G47" s="95">
        <f>H24</f>
        <v>18929.04747208122</v>
      </c>
      <c r="H47" s="94" t="s">
        <v>58</v>
      </c>
      <c r="I47" s="93"/>
    </row>
    <row r="48" spans="1:9" x14ac:dyDescent="0.3">
      <c r="C48" s="90"/>
    </row>
  </sheetData>
  <mergeCells count="22">
    <mergeCell ref="A47:F47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B34:D34"/>
    <mergeCell ref="B36:H36"/>
    <mergeCell ref="B37:D37"/>
    <mergeCell ref="B33:C33"/>
    <mergeCell ref="A26:I26"/>
    <mergeCell ref="B27:H27"/>
    <mergeCell ref="B28:I28"/>
    <mergeCell ref="B29:I29"/>
    <mergeCell ref="B31:C3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48"/>
  <sheetViews>
    <sheetView tabSelected="1" topLeftCell="A13" zoomScaleNormal="100" zoomScaleSheetLayoutView="100" workbookViewId="0">
      <selection activeCell="H10" sqref="H10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9.7109375" style="1" customWidth="1"/>
    <col min="7" max="7" width="11" style="1" customWidth="1"/>
    <col min="8" max="8" width="15" style="1" customWidth="1"/>
    <col min="9" max="9" width="33.28515625" style="1" customWidth="1"/>
    <col min="10" max="16384" width="9.140625" style="1"/>
  </cols>
  <sheetData>
    <row r="1" spans="1:9" ht="74.25" customHeight="1" x14ac:dyDescent="0.3">
      <c r="A1" s="120" t="s">
        <v>51</v>
      </c>
      <c r="B1" s="120"/>
      <c r="C1" s="120"/>
      <c r="D1" s="120"/>
      <c r="E1" s="120"/>
      <c r="F1" s="120"/>
      <c r="G1" s="120"/>
      <c r="H1" s="120"/>
      <c r="I1" s="120"/>
    </row>
    <row r="2" spans="1:9" ht="81" customHeight="1" x14ac:dyDescent="0.3">
      <c r="A2" s="121" t="s">
        <v>0</v>
      </c>
      <c r="B2" s="121"/>
      <c r="C2" s="121"/>
      <c r="D2" s="121"/>
      <c r="E2" s="121"/>
      <c r="F2" s="121"/>
      <c r="G2" s="121"/>
      <c r="H2" s="121"/>
      <c r="I2" s="121"/>
    </row>
    <row r="3" spans="1:9" ht="65.25" customHeight="1" x14ac:dyDescent="0.3">
      <c r="A3" s="126" t="s">
        <v>67</v>
      </c>
      <c r="B3" s="126"/>
      <c r="C3" s="126"/>
      <c r="D3" s="126"/>
      <c r="E3" s="126"/>
      <c r="F3" s="126"/>
      <c r="G3" s="126"/>
      <c r="H3" s="126"/>
      <c r="I3" s="126"/>
    </row>
    <row r="4" spans="1:9" x14ac:dyDescent="0.3">
      <c r="A4" s="2"/>
    </row>
    <row r="5" spans="1:9" ht="19.5" thickBot="1" x14ac:dyDescent="0.35">
      <c r="A5" s="99" t="s">
        <v>1</v>
      </c>
      <c r="B5" s="99"/>
      <c r="C5" s="99"/>
      <c r="D5" s="99"/>
      <c r="E5" s="99"/>
      <c r="F5" s="99"/>
      <c r="G5" s="99"/>
      <c r="H5" s="99"/>
      <c r="I5" s="99"/>
    </row>
    <row r="6" spans="1:9" ht="30.75" x14ac:dyDescent="0.3">
      <c r="A6" s="3" t="s">
        <v>2</v>
      </c>
      <c r="B6" s="100" t="s">
        <v>3</v>
      </c>
      <c r="C6" s="101"/>
      <c r="D6" s="101"/>
      <c r="E6" s="101"/>
      <c r="F6" s="101"/>
      <c r="G6" s="101"/>
      <c r="H6" s="102"/>
      <c r="I6" s="4" t="s">
        <v>4</v>
      </c>
    </row>
    <row r="7" spans="1:9" ht="54" customHeight="1" x14ac:dyDescent="0.3">
      <c r="A7" s="5" t="s">
        <v>5</v>
      </c>
      <c r="B7" s="103" t="s">
        <v>65</v>
      </c>
      <c r="C7" s="104"/>
      <c r="D7" s="104"/>
      <c r="E7" s="104"/>
      <c r="F7" s="104"/>
      <c r="G7" s="104"/>
      <c r="H7" s="104"/>
      <c r="I7" s="105"/>
    </row>
    <row r="8" spans="1:9" ht="36" customHeight="1" x14ac:dyDescent="0.3">
      <c r="A8" s="6" t="s">
        <v>6</v>
      </c>
      <c r="B8" s="123" t="s">
        <v>61</v>
      </c>
      <c r="C8" s="124"/>
      <c r="D8" s="124"/>
      <c r="E8" s="124"/>
      <c r="F8" s="124"/>
      <c r="G8" s="124"/>
      <c r="H8" s="124"/>
      <c r="I8" s="125"/>
    </row>
    <row r="9" spans="1:9" ht="40.5" customHeight="1" x14ac:dyDescent="0.3">
      <c r="A9" s="7" t="s">
        <v>7</v>
      </c>
      <c r="B9" s="8" t="s">
        <v>8</v>
      </c>
      <c r="C9" s="9"/>
      <c r="D9" s="10"/>
      <c r="E9" s="10"/>
      <c r="F9" s="10"/>
      <c r="G9" s="11"/>
      <c r="H9" s="96">
        <v>74934.3</v>
      </c>
      <c r="I9" s="97" t="s">
        <v>68</v>
      </c>
    </row>
    <row r="10" spans="1:9" ht="18" customHeight="1" x14ac:dyDescent="0.3">
      <c r="A10" s="14" t="s">
        <v>9</v>
      </c>
      <c r="B10" s="109" t="s">
        <v>10</v>
      </c>
      <c r="C10" s="110"/>
      <c r="D10" s="15"/>
      <c r="E10" s="16"/>
      <c r="F10" s="15"/>
      <c r="G10" s="17">
        <v>0.30199999999999999</v>
      </c>
      <c r="H10" s="18">
        <f>+H9*G10</f>
        <v>22630.158599999999</v>
      </c>
      <c r="I10" s="19"/>
    </row>
    <row r="11" spans="1:9" x14ac:dyDescent="0.3">
      <c r="A11" s="20" t="s">
        <v>11</v>
      </c>
      <c r="B11" s="21"/>
      <c r="C11" s="22"/>
      <c r="D11" s="23"/>
      <c r="E11" s="22"/>
      <c r="F11" s="23"/>
      <c r="G11" s="24"/>
      <c r="H11" s="18">
        <f>H9+H10</f>
        <v>97564.458599999998</v>
      </c>
      <c r="I11" s="19"/>
    </row>
    <row r="12" spans="1:9" ht="29.25" customHeight="1" x14ac:dyDescent="0.3">
      <c r="A12" s="25" t="s">
        <v>12</v>
      </c>
      <c r="B12" s="111" t="s">
        <v>13</v>
      </c>
      <c r="C12" s="112"/>
      <c r="D12" s="26"/>
      <c r="E12" s="27"/>
      <c r="F12" s="26"/>
      <c r="G12" s="28">
        <v>1979</v>
      </c>
      <c r="H12" s="29">
        <f>G12/12</f>
        <v>164.91666666666666</v>
      </c>
      <c r="I12" s="30" t="s">
        <v>63</v>
      </c>
    </row>
    <row r="13" spans="1:9" ht="17.25" customHeight="1" x14ac:dyDescent="0.3">
      <c r="A13" s="31" t="s">
        <v>15</v>
      </c>
      <c r="B13" s="111" t="s">
        <v>16</v>
      </c>
      <c r="C13" s="112"/>
      <c r="D13" s="112"/>
      <c r="E13" s="32"/>
      <c r="F13" s="26"/>
      <c r="G13" s="33"/>
      <c r="H13" s="34">
        <v>20</v>
      </c>
      <c r="I13" s="35"/>
    </row>
    <row r="14" spans="1:9" x14ac:dyDescent="0.3">
      <c r="A14" s="36" t="s">
        <v>17</v>
      </c>
      <c r="B14" s="37"/>
      <c r="C14" s="37"/>
      <c r="D14" s="37"/>
      <c r="E14" s="37"/>
      <c r="F14" s="38"/>
      <c r="G14" s="39"/>
      <c r="H14" s="18">
        <f>H11/H12*H13</f>
        <v>11831.970724608389</v>
      </c>
      <c r="I14" s="98" t="s">
        <v>64</v>
      </c>
    </row>
    <row r="15" spans="1:9" x14ac:dyDescent="0.3">
      <c r="A15" s="40" t="s">
        <v>18</v>
      </c>
      <c r="B15" s="113" t="s">
        <v>19</v>
      </c>
      <c r="C15" s="114"/>
      <c r="D15" s="114"/>
      <c r="E15" s="114"/>
      <c r="F15" s="114"/>
      <c r="G15" s="114"/>
      <c r="H15" s="115"/>
      <c r="I15" s="41"/>
    </row>
    <row r="16" spans="1:9" ht="42" customHeight="1" x14ac:dyDescent="0.3">
      <c r="A16" s="42" t="s">
        <v>20</v>
      </c>
      <c r="B16" s="116" t="s">
        <v>21</v>
      </c>
      <c r="C16" s="117"/>
      <c r="D16" s="118"/>
      <c r="E16" s="43"/>
      <c r="F16" s="44"/>
      <c r="G16" s="44"/>
      <c r="H16" s="45">
        <f>H17+H18</f>
        <v>54.236095238095245</v>
      </c>
      <c r="I16" s="30" t="s">
        <v>22</v>
      </c>
    </row>
    <row r="17" spans="1:9" ht="29.25" customHeight="1" x14ac:dyDescent="0.3">
      <c r="A17" s="46" t="s">
        <v>23</v>
      </c>
      <c r="B17" s="47" t="s">
        <v>24</v>
      </c>
      <c r="C17" s="48"/>
      <c r="D17" s="49"/>
      <c r="E17" s="50"/>
      <c r="F17" s="51">
        <v>50</v>
      </c>
      <c r="G17" s="52">
        <v>219.99</v>
      </c>
      <c r="H17" s="18">
        <f>G17/250*F17</f>
        <v>43.998000000000005</v>
      </c>
      <c r="I17" s="53" t="s">
        <v>59</v>
      </c>
    </row>
    <row r="18" spans="1:9" ht="28.5" customHeight="1" x14ac:dyDescent="0.3">
      <c r="A18" s="54" t="s">
        <v>26</v>
      </c>
      <c r="B18" s="47" t="s">
        <v>27</v>
      </c>
      <c r="C18" s="48"/>
      <c r="D18" s="49"/>
      <c r="E18" s="55"/>
      <c r="F18" s="56">
        <v>50</v>
      </c>
      <c r="G18" s="57">
        <v>430</v>
      </c>
      <c r="H18" s="92">
        <f>G18/2100*F18</f>
        <v>10.238095238095237</v>
      </c>
      <c r="I18" s="53" t="s">
        <v>60</v>
      </c>
    </row>
    <row r="19" spans="1:9" x14ac:dyDescent="0.3">
      <c r="A19" s="59" t="s">
        <v>29</v>
      </c>
      <c r="B19" s="60"/>
      <c r="C19" s="61"/>
      <c r="D19" s="38"/>
      <c r="E19" s="38"/>
      <c r="F19" s="62"/>
      <c r="G19" s="63"/>
      <c r="H19" s="29">
        <f>H16</f>
        <v>54.236095238095245</v>
      </c>
      <c r="I19" s="64"/>
    </row>
    <row r="20" spans="1:9" ht="27.75" customHeight="1" x14ac:dyDescent="0.3">
      <c r="A20" s="65" t="s">
        <v>30</v>
      </c>
      <c r="B20" s="66" t="s">
        <v>31</v>
      </c>
      <c r="C20" s="67"/>
      <c r="D20" s="67"/>
      <c r="E20" s="67"/>
      <c r="F20" s="68">
        <v>2</v>
      </c>
      <c r="G20" s="69">
        <v>350</v>
      </c>
      <c r="H20" s="70">
        <f>F20*G20</f>
        <v>700</v>
      </c>
      <c r="I20" s="71" t="s">
        <v>66</v>
      </c>
    </row>
    <row r="21" spans="1:9" ht="21.75" customHeight="1" x14ac:dyDescent="0.3">
      <c r="A21" s="72" t="s">
        <v>33</v>
      </c>
      <c r="B21" s="67"/>
      <c r="C21" s="55"/>
      <c r="D21" s="67"/>
      <c r="E21" s="55"/>
      <c r="F21" s="55"/>
      <c r="G21" s="55"/>
      <c r="H21" s="73">
        <f>H14+H19+H20</f>
        <v>12586.206819846484</v>
      </c>
      <c r="I21" s="58"/>
    </row>
    <row r="22" spans="1:9" ht="33" customHeight="1" x14ac:dyDescent="0.3">
      <c r="A22" s="74" t="s">
        <v>34</v>
      </c>
      <c r="B22" s="75" t="s">
        <v>35</v>
      </c>
      <c r="C22" s="76"/>
      <c r="D22" s="55"/>
      <c r="E22" s="76"/>
      <c r="F22" s="67"/>
      <c r="G22" s="77"/>
      <c r="H22" s="78">
        <v>1</v>
      </c>
      <c r="I22" s="71" t="s">
        <v>62</v>
      </c>
    </row>
    <row r="23" spans="1:9" ht="24.75" customHeight="1" x14ac:dyDescent="0.3">
      <c r="A23" s="74" t="s">
        <v>36</v>
      </c>
      <c r="B23" s="75" t="s">
        <v>37</v>
      </c>
      <c r="C23" s="67"/>
      <c r="D23" s="79"/>
      <c r="E23" s="80"/>
      <c r="F23" s="55"/>
      <c r="G23" s="81"/>
      <c r="H23" s="78">
        <v>1</v>
      </c>
      <c r="I23" s="82"/>
    </row>
    <row r="24" spans="1:9" ht="28.5" customHeight="1" thickBot="1" x14ac:dyDescent="0.35">
      <c r="A24" s="83" t="s">
        <v>39</v>
      </c>
      <c r="B24" s="84"/>
      <c r="C24" s="84"/>
      <c r="D24" s="84"/>
      <c r="E24" s="85"/>
      <c r="F24" s="85"/>
      <c r="G24" s="84"/>
      <c r="H24" s="86">
        <f>H21*H22*H23</f>
        <v>12586.206819846484</v>
      </c>
      <c r="I24" s="87"/>
    </row>
    <row r="26" spans="1:9" hidden="1" x14ac:dyDescent="0.3">
      <c r="A26" s="99" t="s">
        <v>40</v>
      </c>
      <c r="B26" s="99"/>
      <c r="C26" s="99"/>
      <c r="D26" s="99"/>
      <c r="E26" s="99"/>
      <c r="F26" s="99"/>
      <c r="G26" s="99"/>
      <c r="H26" s="99"/>
      <c r="I26" s="99"/>
    </row>
    <row r="27" spans="1:9" ht="30.75" hidden="1" x14ac:dyDescent="0.3">
      <c r="A27" s="3" t="s">
        <v>2</v>
      </c>
      <c r="B27" s="100" t="s">
        <v>3</v>
      </c>
      <c r="C27" s="101"/>
      <c r="D27" s="101"/>
      <c r="E27" s="101"/>
      <c r="F27" s="101"/>
      <c r="G27" s="101"/>
      <c r="H27" s="102"/>
      <c r="I27" s="4" t="s">
        <v>4</v>
      </c>
    </row>
    <row r="28" spans="1:9" ht="45" hidden="1" customHeight="1" x14ac:dyDescent="0.3">
      <c r="A28" s="5" t="s">
        <v>5</v>
      </c>
      <c r="B28" s="103" t="s">
        <v>41</v>
      </c>
      <c r="C28" s="104"/>
      <c r="D28" s="104"/>
      <c r="E28" s="104"/>
      <c r="F28" s="104"/>
      <c r="G28" s="104"/>
      <c r="H28" s="104"/>
      <c r="I28" s="105"/>
    </row>
    <row r="29" spans="1:9" ht="39" hidden="1" customHeight="1" x14ac:dyDescent="0.3">
      <c r="A29" s="6" t="s">
        <v>6</v>
      </c>
      <c r="B29" s="106" t="s">
        <v>42</v>
      </c>
      <c r="C29" s="107"/>
      <c r="D29" s="107"/>
      <c r="E29" s="107"/>
      <c r="F29" s="107"/>
      <c r="G29" s="107"/>
      <c r="H29" s="107"/>
      <c r="I29" s="108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47</v>
      </c>
    </row>
    <row r="31" spans="1:9" ht="18.75" hidden="1" customHeight="1" x14ac:dyDescent="0.3">
      <c r="A31" s="14" t="s">
        <v>9</v>
      </c>
      <c r="B31" s="109" t="s">
        <v>10</v>
      </c>
      <c r="C31" s="110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11" t="s">
        <v>13</v>
      </c>
      <c r="C33" s="112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11" t="s">
        <v>16</v>
      </c>
      <c r="C34" s="112"/>
      <c r="D34" s="112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13" t="s">
        <v>19</v>
      </c>
      <c r="C36" s="114"/>
      <c r="D36" s="114"/>
      <c r="E36" s="114"/>
      <c r="F36" s="114"/>
      <c r="G36" s="114"/>
      <c r="H36" s="115"/>
      <c r="I36" s="41"/>
    </row>
    <row r="37" spans="1:9" ht="30" hidden="1" customHeight="1" x14ac:dyDescent="0.3">
      <c r="A37" s="42" t="s">
        <v>20</v>
      </c>
      <c r="B37" s="116" t="s">
        <v>21</v>
      </c>
      <c r="C37" s="117"/>
      <c r="D37" s="118"/>
      <c r="E37" s="43"/>
      <c r="F37" s="44"/>
      <c r="G37" s="44"/>
      <c r="H37" s="45">
        <f>H38+H39</f>
        <v>160.5</v>
      </c>
      <c r="I37" s="53" t="s">
        <v>22</v>
      </c>
    </row>
    <row r="38" spans="1:9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43</v>
      </c>
    </row>
    <row r="39" spans="1:9" hidden="1" x14ac:dyDescent="0.3">
      <c r="A39" s="54" t="s">
        <v>26</v>
      </c>
      <c r="B39" s="47" t="s">
        <v>27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28</v>
      </c>
    </row>
    <row r="40" spans="1:9" hidden="1" x14ac:dyDescent="0.3">
      <c r="A40" s="59" t="s">
        <v>29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30</v>
      </c>
      <c r="B41" s="66" t="s">
        <v>31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32</v>
      </c>
    </row>
    <row r="42" spans="1:9" hidden="1" x14ac:dyDescent="0.3">
      <c r="A42" s="72" t="s">
        <v>33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34</v>
      </c>
      <c r="B43" s="75" t="s">
        <v>35</v>
      </c>
      <c r="C43" s="76"/>
      <c r="D43" s="55"/>
      <c r="E43" s="76"/>
      <c r="F43" s="67"/>
      <c r="G43" s="77"/>
      <c r="H43" s="78">
        <v>3</v>
      </c>
      <c r="I43" s="71" t="s">
        <v>44</v>
      </c>
    </row>
    <row r="44" spans="1:9" hidden="1" x14ac:dyDescent="0.3">
      <c r="A44" s="74" t="s">
        <v>36</v>
      </c>
      <c r="B44" s="75" t="s">
        <v>37</v>
      </c>
      <c r="C44" s="67"/>
      <c r="D44" s="79"/>
      <c r="E44" s="80"/>
      <c r="F44" s="55"/>
      <c r="G44" s="81"/>
      <c r="H44" s="78">
        <v>1</v>
      </c>
      <c r="I44" s="82" t="s">
        <v>45</v>
      </c>
    </row>
    <row r="45" spans="1:9" ht="19.5" hidden="1" thickBot="1" x14ac:dyDescent="0.35">
      <c r="A45" s="83" t="s">
        <v>46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19" t="s">
        <v>57</v>
      </c>
      <c r="B47" s="119"/>
      <c r="C47" s="119"/>
      <c r="D47" s="119"/>
      <c r="E47" s="119"/>
      <c r="F47" s="119"/>
      <c r="G47" s="95">
        <f>H24</f>
        <v>12586.206819846484</v>
      </c>
      <c r="H47" s="94" t="s">
        <v>58</v>
      </c>
      <c r="I47" s="93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B34:D34"/>
    <mergeCell ref="B36:H36"/>
    <mergeCell ref="B37:D37"/>
    <mergeCell ref="A47:F47"/>
    <mergeCell ref="A26:I26"/>
    <mergeCell ref="B27:H27"/>
    <mergeCell ref="B28:I28"/>
    <mergeCell ref="B29:I29"/>
    <mergeCell ref="B31:C31"/>
    <mergeCell ref="B33:C33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Пример зап.формы</vt:lpstr>
      <vt:lpstr>Пример зап.формы единоврем.)</vt:lpstr>
      <vt:lpstr>расходы </vt:lpstr>
      <vt:lpstr>'Пример зап.формы'!Область_печати</vt:lpstr>
      <vt:lpstr>'Пример зап.формы единоврем.)'!Область_печати</vt:lpstr>
      <vt:lpstr>'расходы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Надежда Наумова</cp:lastModifiedBy>
  <cp:lastPrinted>2022-02-04T06:15:11Z</cp:lastPrinted>
  <dcterms:created xsi:type="dcterms:W3CDTF">2017-09-26T07:45:13Z</dcterms:created>
  <dcterms:modified xsi:type="dcterms:W3CDTF">2022-02-07T05:17:41Z</dcterms:modified>
</cp:coreProperties>
</file>