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NikolaevaES\Desktop\Анины отчеты\квартальный Бунак\"/>
    </mc:Choice>
  </mc:AlternateContent>
  <bookViews>
    <workbookView xWindow="120" yWindow="120" windowWidth="9720" windowHeight="7320"/>
  </bookViews>
  <sheets>
    <sheet name="Лист3" sheetId="3" r:id="rId1"/>
  </sheets>
  <definedNames>
    <definedName name="_xlnm.Print_Area" localSheetId="0">Лист3!$A$1:$R$26</definedName>
  </definedNames>
  <calcPr calcId="152511"/>
</workbook>
</file>

<file path=xl/calcChain.xml><?xml version="1.0" encoding="utf-8"?>
<calcChain xmlns="http://schemas.openxmlformats.org/spreadsheetml/2006/main">
  <c r="H22" i="3" l="1"/>
  <c r="C22" i="3"/>
  <c r="P18" i="3" l="1"/>
  <c r="K18" i="3"/>
  <c r="F18" i="3"/>
  <c r="Q18" i="3" l="1"/>
  <c r="N18" i="3"/>
  <c r="L18" i="3"/>
  <c r="I18" i="3" l="1"/>
  <c r="M17" i="3"/>
  <c r="H17" i="3"/>
  <c r="C17" i="3"/>
  <c r="C16" i="3" l="1"/>
  <c r="Q25" i="3" l="1"/>
  <c r="L25" i="3"/>
  <c r="G25" i="3"/>
  <c r="I25" i="3"/>
  <c r="N25" i="3"/>
  <c r="O18" i="3"/>
  <c r="O25" i="3" s="1"/>
  <c r="J18" i="3"/>
  <c r="J25" i="3" s="1"/>
  <c r="G18" i="3"/>
  <c r="H16" i="3"/>
  <c r="E18" i="3" l="1"/>
  <c r="E25" i="3" s="1"/>
  <c r="C15" i="3" l="1"/>
  <c r="Q24" i="3" l="1"/>
  <c r="P24" i="3"/>
  <c r="P25" i="3" s="1"/>
  <c r="O24" i="3"/>
  <c r="N24" i="3"/>
  <c r="L24" i="3"/>
  <c r="K24" i="3"/>
  <c r="K25" i="3" s="1"/>
  <c r="I24" i="3"/>
  <c r="G24" i="3"/>
  <c r="F24" i="3"/>
  <c r="F25" i="3" s="1"/>
  <c r="E24" i="3"/>
  <c r="D24" i="3"/>
  <c r="J24" i="3"/>
  <c r="H15" i="3" l="1"/>
  <c r="M12" i="3" l="1"/>
  <c r="M13" i="3"/>
  <c r="C14" i="3"/>
  <c r="C13" i="3"/>
  <c r="C12" i="3"/>
  <c r="C11" i="3"/>
  <c r="C10" i="3"/>
  <c r="C9" i="3"/>
  <c r="C8" i="3"/>
  <c r="H11" i="3"/>
  <c r="H14" i="3"/>
  <c r="H13" i="3"/>
  <c r="H12" i="3"/>
  <c r="H10" i="3"/>
  <c r="H8" i="3"/>
  <c r="M24" i="3"/>
  <c r="H21" i="3"/>
  <c r="H24" i="3" s="1"/>
  <c r="C21" i="3"/>
  <c r="C24" i="3" s="1"/>
  <c r="D18" i="3"/>
  <c r="D25" i="3" s="1"/>
  <c r="H18" i="3" l="1"/>
  <c r="H25" i="3" s="1"/>
  <c r="C18" i="3"/>
  <c r="C25" i="3" s="1"/>
  <c r="M18" i="3"/>
  <c r="M25" i="3" s="1"/>
</calcChain>
</file>

<file path=xl/sharedStrings.xml><?xml version="1.0" encoding="utf-8"?>
<sst xmlns="http://schemas.openxmlformats.org/spreadsheetml/2006/main" count="65" uniqueCount="55">
  <si>
    <t>1.7.</t>
  </si>
  <si>
    <t>Итого по Подпрограмме I</t>
  </si>
  <si>
    <t>Итого по Подпрограмме II</t>
  </si>
  <si>
    <t>Наименование подпрограмм, 
мероприятий</t>
  </si>
  <si>
    <t>План по программе</t>
  </si>
  <si>
    <t>Уточненный план по бюджету*</t>
  </si>
  <si>
    <t>Кассовое исполнение*</t>
  </si>
  <si>
    <t xml:space="preserve">федеральный 
бюджет
</t>
  </si>
  <si>
    <t xml:space="preserve">окружной
бюджет 
</t>
  </si>
  <si>
    <t xml:space="preserve">другие 
источники
</t>
  </si>
  <si>
    <t>Подпрограмма I. Профилактика правонарушений в сфере общественного порядка</t>
  </si>
  <si>
    <t>1.1.</t>
  </si>
  <si>
    <t>1.2.</t>
  </si>
  <si>
    <t>1.3.</t>
  </si>
  <si>
    <t>2.1.</t>
  </si>
  <si>
    <t>2.2.</t>
  </si>
  <si>
    <t>2.3.</t>
  </si>
  <si>
    <t>2.4.</t>
  </si>
  <si>
    <t>1.4.</t>
  </si>
  <si>
    <t>1.5.</t>
  </si>
  <si>
    <t>1.6.</t>
  </si>
  <si>
    <t xml:space="preserve">Примечание:
- в графе 2 указываются наименование подпрограмм и мероприятий в последовательности, предусмотренной целевой программой;
- в графах 4 - 7 проставляются денежные средства, предусмотренные утвержденной целевой программой на соответствующий финансовый год, с последними изменениями;
- графа 3 = графа 4 + графа 5 + графа 6+ графа 7;
- в графах 9 - 12 проставляются денежные средства, утвержденные бюджетом;
- графа 8 = графа 9 + графа 10 + графа 11+ графа 12;
- в графах 14 - 17 проставляются денежные средства по кассовому исполнению,  поквартально с нарастающим итогом;
- графа 13 = графа 14 + графа 15 + графа 16+ графа 17;
- при отсутствии финансовых средств в графах 3 - 17 проставляются нули;
- графы 8-17* согласовываются с комитетом по финансам. </t>
  </si>
  <si>
    <t>Всего</t>
  </si>
  <si>
    <t>ИТОГО:</t>
  </si>
  <si>
    <t xml:space="preserve">городской бюджет
</t>
  </si>
  <si>
    <t>№</t>
  </si>
  <si>
    <t xml:space="preserve">Подпрограмма II. Профилактика незаконного оборота и потребления наркотических средств
и психотропных веществ </t>
  </si>
  <si>
    <t>Отчет о ходе реализации муниципальной программы                                                                                                     ТАБЛИЦА 1</t>
  </si>
  <si>
    <t>1.8.</t>
  </si>
  <si>
    <t>Обеспечение функционирования и развития систем видеонаблюдения в наиболее криминогенных общественных местах и на улицах города Пыть-Яха (2)</t>
  </si>
  <si>
    <t>Создание условий деятельности народных дружин (2)</t>
  </si>
  <si>
    <t>Осуществление государственных полномочий по созданию и обеспечению деятельности административной комиссии (2)</t>
  </si>
  <si>
    <t>Осуществление полномочий по составлению (изменению) списков кандидатов в присяжные заседатели федеральных судов общей юрисдикции (2)</t>
  </si>
  <si>
    <t>Обеспечение функционирования и развития систем видеонаблюдения в сфере безопасности дорожного движения, информирование населения (1)</t>
  </si>
  <si>
    <t>Профилактика рецидивных преступлений (2)</t>
  </si>
  <si>
    <t xml:space="preserve">Организация и проведение мероприятий, направленных на профилактику правонарушений (2) </t>
  </si>
  <si>
    <t>Тематическая социальная реклама в сфере безопасности дорожного движения (2)</t>
  </si>
  <si>
    <t>Проведение всероссийского Дня Трезвости (2)</t>
  </si>
  <si>
    <t>1.9.</t>
  </si>
  <si>
    <t>Организация и проведение семинаров, совещаний, конференций, реализация антинаркотических проектов с субъектами профилактики наркомании, в том числе с участием общественности (3)</t>
  </si>
  <si>
    <t>Проведение информационной антинаркотической политики (3)</t>
  </si>
  <si>
    <t>Организация и проведение турниров, соревнований, выставок и других мероприятий, направленных на формирование негативного отношения к незаконному обороту и употреблению наркотиков (3)</t>
  </si>
  <si>
    <t>Развитие системы раннего выявления незаконных потребителей наркотиков среди детей и молодежи (3)</t>
  </si>
  <si>
    <t>1.Заработная плата, начисления на выплаты по оплате труда, услуги связи</t>
  </si>
  <si>
    <t>1.10.</t>
  </si>
  <si>
    <t xml:space="preserve">Приобретение устройств для  борьбы с беспилотными радиоуправляемыми летательными  средствами,  в  целях принятия мер по устранению причин и условий, способствующих совершению правонарушений, защиты жизни, здоровья и имущества граждан в местах  проведения  публичных  (массовых)  мероприятий и прилегающих  к  ним  территорий </t>
  </si>
  <si>
    <t xml:space="preserve">1. Заключен контракт на обслуживание городской системы видеонаблюдения № 0187300019420000264 от 01.12.2020 с ООО "Теле-плюс" на сумму 831,3 т.р. (оплата производится ежемесячно)
2. Заключен контракт на предоставление канала связи для системы видеонаблюдения № 50/20 от 03.02.2021 с ООО "Техносервисгруп" на сумму 120,0 т.р.(оплата производится ежемесячно)
3. Запланировано заключить контракт на приобретение запасных частей на сумму 157,9 т.р.
</t>
  </si>
  <si>
    <t xml:space="preserve">Для проведения грамот  и подарочных сертификатов для участников велоэстафеты с элементами триатлона, приуроченной к Всероссийскому Дню трезвости заключены муниципальные контракты № 110 от 30.08.2021 с МАУ "Аквацентр "Дельфин" на сумму 24,0 тыс. руб, № 109 от 30.08.2021 с МАУ "Горнолыжная база "Северное сияние" на сумму 16,8 тыс. руб., № 108 от 30.08.2021 с индивидуальным предпринимателем Басовой Е.В. на сумму 0,7 тыс. руб. </t>
  </si>
  <si>
    <t xml:space="preserve">«Профилактика правонарушений в городе Пыть-Яхе» за 4 квартал  2021 года
</t>
  </si>
  <si>
    <t xml:space="preserve">Заключено Соглашение о предоставлении субсидии местному бюджету из бюджета ХМАО-Югры № ДВП-29-11 от 14.01.2021 
 1. Возврат субсидии в доход ХМАО-Югры 0,4 т.р.                                                                                   2. материальное стимулирование членов народной дружины на сумму 26, 6 тыс. руб., из них 18, 6 тыс. руб. – окружной бюджет, 8,0 тыс. руб. – бюджет   муниципального образования, (распоряжение администрации го-рода от 09.08.2021 № 1277-ра «О перечислении денежных средств членам народной дружины города Пыть-Яха»)                                                                                                                                                                         3. материальное стимулирование членов народной дружины на сумму 103,7 тыс руб. , из них 72,6 тыс. руб. - окружной бюджет 31,1  - бюджет муниципального образования,                                                                                                                                                                        4. заключен договор страхования от несчастных случаев № 12-000001-81/21 от 15.12.2021 на сумму 4380 руб, из них 3066 руб. -  окружной бюджет , 1314 руб. - бюджет муниципального образования
</t>
  </si>
  <si>
    <t>Денежные средства реализованы на приобретение марок, конвертов и на опубликование списков кандидатов. (В настоящее время оплачено 1,7 тыс. руб. (почтовые расходы), 4,5 тыс.руб. заключен договор на опубликование списков присяжных заседателей. )</t>
  </si>
  <si>
    <t xml:space="preserve">1.Заключен контракт на изготовление и поставку вымпелов (для участников массового лыжного забега) № 15 от 29.01.2021  с ООО "Лучший выбор" на сумму  152,0 т.р. (оплата произведена)                                                                                                                                         2. заключен контракт на сумму 12,0 тыс. руб с ИП Басова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заключен договор на поставку товара № 27180 от 29.09.2021 с ООО "Сима-ленд" на сумму 10,0 тыс. руб.                                    </t>
  </si>
  <si>
    <t>1. Заключен контракт на изготовление и размещение двух баннеров по профилактике нарушений ПДД № 86 от 18.06.2021 с ООО "РК Медиа тайм" на сумму 25,6 т.р. (оплата будет произведена в июле 2021 г.)                                                                                                2. закл.чен муниципальный контракт № 140 от 15.10.2021 с ООО "Лучший выбор" на сумму 2,6 тыс. руб.</t>
  </si>
  <si>
    <t>1. Заключен контрак на оказание услуг по размещение рекламной продукции в лифтах многоквартирных домов № 13 от 28.01.2021  с ИП "Бурлуцкий А.В. На сумму 40,5 т.р.(оплата за оказанные услуги проводится ежемесячно)
2. Заключен контракт на изготовление  и размещение баннера по профилактике наркомании № 86 от 18.06.2021 с ООО "РК Медиа тайм"на сумму 12,8 т.р. оплата произведена в июле 2021 г.                                                                                                                                          3. заключен муниципальный контракт с ООО "Лучший выбор" № 131 от 07.10.2021 в том числе на изготовление календарей на сумму 1,2 тыс. руб.</t>
  </si>
  <si>
    <t>1.Заключен контракт на изготовление и поставку листовок по профилактике дистанционных мошенничеств № 18 от 09.02.2021 с ООО "Лучший выбор" на сумму 10,5 т.р. оплата произведена
2 Заключен контракт на изготовление и поставку наклеек по профилактике дистанционных мошенничеств № 81 от 09.06.2021 с ИП Черепанова Л.Г. на сумму 11,5 т.р. оплата произведена                                                                                                                                                      3. заключен договор на поставку товара № 28145 от 08.11.2021 с ООО "Сима Ленд" на сумму 22,9 тыс. руб., оплата произведена                                                                                                                                                                                                                                                                   4. заключен муниципальный контракт с ООО "Лучший выбор" в том числе на сумму 36,0 тыс. руб. на изготовление баннеров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</si>
</sst>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164" fontId="6" fillId="7" borderId="1" xfId="0" applyNumberFormat="1" applyFont="1" applyFill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0" fontId="8" fillId="5" borderId="1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164" fontId="6" fillId="6" borderId="1" xfId="0" applyNumberFormat="1" applyFont="1" applyFill="1" applyBorder="1" applyAlignment="1" applyProtection="1">
      <alignment vertical="center"/>
      <protection hidden="1"/>
    </xf>
    <xf numFmtId="164" fontId="8" fillId="0" borderId="1" xfId="0" applyNumberFormat="1" applyFont="1" applyFill="1" applyBorder="1" applyAlignment="1" applyProtection="1">
      <alignment vertical="center"/>
      <protection locked="0"/>
    </xf>
    <xf numFmtId="164" fontId="6" fillId="2" borderId="1" xfId="0" applyNumberFormat="1" applyFont="1" applyFill="1" applyBorder="1" applyAlignment="1" applyProtection="1">
      <alignment vertical="center"/>
      <protection hidden="1"/>
    </xf>
    <xf numFmtId="0" fontId="8" fillId="5" borderId="1" xfId="0" applyFont="1" applyFill="1" applyBorder="1" applyAlignment="1" applyProtection="1">
      <alignment horizontal="left" vertical="center" wrapText="1"/>
      <protection locked="0"/>
    </xf>
    <xf numFmtId="164" fontId="8" fillId="5" borderId="1" xfId="0" applyNumberFormat="1" applyFont="1" applyFill="1" applyBorder="1" applyAlignment="1" applyProtection="1">
      <alignment vertical="center"/>
      <protection locked="0"/>
    </xf>
    <xf numFmtId="0" fontId="8" fillId="5" borderId="1" xfId="0" applyNumberFormat="1" applyFont="1" applyFill="1" applyBorder="1" applyAlignment="1" applyProtection="1">
      <alignment horizontal="left" vertical="top" wrapText="1"/>
      <protection locked="0"/>
    </xf>
    <xf numFmtId="0" fontId="8" fillId="0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 applyProtection="1">
      <alignment vertical="center"/>
      <protection hidden="1"/>
    </xf>
    <xf numFmtId="164" fontId="8" fillId="0" borderId="1" xfId="0" applyNumberFormat="1" applyFont="1" applyFill="1" applyBorder="1" applyAlignment="1" applyProtection="1">
      <alignment horizontal="left" vertical="top" wrapText="1"/>
      <protection locked="0"/>
    </xf>
    <xf numFmtId="164" fontId="6" fillId="2" borderId="1" xfId="0" applyNumberFormat="1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 applyProtection="1">
      <alignment vertical="top"/>
      <protection locked="0"/>
    </xf>
    <xf numFmtId="0" fontId="8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vertical="center"/>
      <protection locked="0"/>
    </xf>
    <xf numFmtId="164" fontId="8" fillId="0" borderId="0" xfId="0" applyNumberFormat="1" applyFont="1" applyAlignment="1" applyProtection="1">
      <alignment vertical="center"/>
      <protection locked="0"/>
    </xf>
    <xf numFmtId="164" fontId="8" fillId="0" borderId="0" xfId="0" applyNumberFormat="1" applyFont="1" applyFill="1" applyAlignment="1" applyProtection="1">
      <alignment vertical="center"/>
      <protection locked="0"/>
    </xf>
    <xf numFmtId="0" fontId="11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vertical="top"/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2" fillId="5" borderId="0" xfId="0" applyFon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16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16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left" vertical="center"/>
      <protection locked="0"/>
    </xf>
    <xf numFmtId="0" fontId="10" fillId="4" borderId="3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view="pageBreakPreview" zoomScale="85" zoomScaleNormal="70" zoomScaleSheet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P25" sqref="P25"/>
    </sheetView>
  </sheetViews>
  <sheetFormatPr defaultColWidth="9.140625" defaultRowHeight="11.25" x14ac:dyDescent="0.2"/>
  <cols>
    <col min="1" max="1" width="5.85546875" style="33" customWidth="1"/>
    <col min="2" max="2" width="27.7109375" style="34" customWidth="1"/>
    <col min="3" max="3" width="8.42578125" style="35" customWidth="1"/>
    <col min="4" max="6" width="6" style="35" customWidth="1"/>
    <col min="7" max="7" width="6" style="34" customWidth="1"/>
    <col min="8" max="8" width="6.5703125" style="35" customWidth="1"/>
    <col min="9" max="10" width="6" style="34" customWidth="1"/>
    <col min="11" max="11" width="6" style="35" customWidth="1"/>
    <col min="12" max="12" width="6" style="34" customWidth="1"/>
    <col min="13" max="13" width="8.85546875" style="35" customWidth="1"/>
    <col min="14" max="14" width="6" style="35" customWidth="1"/>
    <col min="15" max="15" width="6" style="34" customWidth="1"/>
    <col min="16" max="16" width="7.5703125" style="34" customWidth="1"/>
    <col min="17" max="17" width="6" style="34" customWidth="1"/>
    <col min="18" max="18" width="58" style="33" customWidth="1"/>
    <col min="19" max="16384" width="9.140625" style="3"/>
  </cols>
  <sheetData>
    <row r="1" spans="1:18" s="1" customFormat="1" ht="17.45" customHeight="1" x14ac:dyDescent="0.2">
      <c r="A1" s="43" t="s">
        <v>27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spans="1:18" s="2" customFormat="1" ht="66" customHeight="1" x14ac:dyDescent="0.2">
      <c r="A2" s="47" t="s">
        <v>48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1:18" ht="14.45" customHeight="1" x14ac:dyDescent="0.2">
      <c r="A3" s="9"/>
      <c r="B3" s="9"/>
      <c r="C3" s="10"/>
      <c r="D3" s="10"/>
      <c r="E3" s="10"/>
      <c r="F3" s="10"/>
      <c r="G3" s="9"/>
      <c r="H3" s="10"/>
      <c r="I3" s="9"/>
      <c r="J3" s="9"/>
      <c r="K3" s="10"/>
      <c r="L3" s="9"/>
      <c r="M3" s="10"/>
      <c r="N3" s="10"/>
      <c r="O3" s="9"/>
      <c r="P3" s="9"/>
      <c r="Q3" s="9"/>
      <c r="R3" s="9"/>
    </row>
    <row r="4" spans="1:18" s="4" customFormat="1" ht="15.75" customHeight="1" x14ac:dyDescent="0.2">
      <c r="A4" s="54" t="s">
        <v>25</v>
      </c>
      <c r="B4" s="55" t="s">
        <v>3</v>
      </c>
      <c r="C4" s="48" t="s">
        <v>4</v>
      </c>
      <c r="D4" s="48"/>
      <c r="E4" s="48"/>
      <c r="F4" s="48"/>
      <c r="G4" s="48"/>
      <c r="H4" s="48" t="s">
        <v>5</v>
      </c>
      <c r="I4" s="48"/>
      <c r="J4" s="48"/>
      <c r="K4" s="48"/>
      <c r="L4" s="48"/>
      <c r="M4" s="48" t="s">
        <v>6</v>
      </c>
      <c r="N4" s="48"/>
      <c r="O4" s="48"/>
      <c r="P4" s="48"/>
      <c r="Q4" s="48"/>
      <c r="R4" s="49">
        <v>80</v>
      </c>
    </row>
    <row r="5" spans="1:18" s="4" customFormat="1" ht="66.75" customHeight="1" x14ac:dyDescent="0.2">
      <c r="A5" s="54"/>
      <c r="B5" s="55"/>
      <c r="C5" s="11" t="s">
        <v>22</v>
      </c>
      <c r="D5" s="12" t="s">
        <v>7</v>
      </c>
      <c r="E5" s="12" t="s">
        <v>8</v>
      </c>
      <c r="F5" s="12" t="s">
        <v>24</v>
      </c>
      <c r="G5" s="12" t="s">
        <v>9</v>
      </c>
      <c r="H5" s="11" t="s">
        <v>22</v>
      </c>
      <c r="I5" s="12" t="s">
        <v>7</v>
      </c>
      <c r="J5" s="12" t="s">
        <v>8</v>
      </c>
      <c r="K5" s="12" t="s">
        <v>24</v>
      </c>
      <c r="L5" s="12" t="s">
        <v>9</v>
      </c>
      <c r="M5" s="11" t="s">
        <v>22</v>
      </c>
      <c r="N5" s="12" t="s">
        <v>7</v>
      </c>
      <c r="O5" s="12" t="s">
        <v>8</v>
      </c>
      <c r="P5" s="12" t="s">
        <v>24</v>
      </c>
      <c r="Q5" s="12" t="s">
        <v>9</v>
      </c>
      <c r="R5" s="50"/>
    </row>
    <row r="6" spans="1:18" s="4" customFormat="1" x14ac:dyDescent="0.2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</row>
    <row r="7" spans="1:18" s="1" customFormat="1" ht="22.5" customHeight="1" x14ac:dyDescent="0.2">
      <c r="A7" s="51" t="s">
        <v>10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3"/>
    </row>
    <row r="8" spans="1:18" s="35" customFormat="1" ht="117.75" customHeight="1" x14ac:dyDescent="0.2">
      <c r="A8" s="13" t="s">
        <v>11</v>
      </c>
      <c r="B8" s="14" t="s">
        <v>29</v>
      </c>
      <c r="C8" s="15">
        <f t="shared" ref="C8:C13" si="0">D8+E8+F8+G8</f>
        <v>1982</v>
      </c>
      <c r="D8" s="16">
        <v>0</v>
      </c>
      <c r="E8" s="16">
        <v>0</v>
      </c>
      <c r="F8" s="16">
        <v>1982</v>
      </c>
      <c r="G8" s="16">
        <v>0</v>
      </c>
      <c r="H8" s="8">
        <f>I8+J8+K8+L8</f>
        <v>1109.2</v>
      </c>
      <c r="I8" s="16">
        <v>0</v>
      </c>
      <c r="J8" s="16">
        <v>0</v>
      </c>
      <c r="K8" s="16">
        <v>1109.2</v>
      </c>
      <c r="L8" s="16">
        <v>0</v>
      </c>
      <c r="M8" s="17">
        <v>1109.2</v>
      </c>
      <c r="N8" s="16">
        <v>0</v>
      </c>
      <c r="O8" s="16">
        <v>0</v>
      </c>
      <c r="P8" s="16">
        <v>1109.2</v>
      </c>
      <c r="Q8" s="16">
        <v>0</v>
      </c>
      <c r="R8" s="13" t="s">
        <v>46</v>
      </c>
    </row>
    <row r="9" spans="1:18" s="36" customFormat="1" ht="175.5" customHeight="1" x14ac:dyDescent="0.2">
      <c r="A9" s="13" t="s">
        <v>12</v>
      </c>
      <c r="B9" s="18" t="s">
        <v>30</v>
      </c>
      <c r="C9" s="15">
        <f t="shared" si="0"/>
        <v>135.1</v>
      </c>
      <c r="D9" s="19">
        <v>0</v>
      </c>
      <c r="E9" s="19">
        <v>94.3</v>
      </c>
      <c r="F9" s="19">
        <v>40.799999999999997</v>
      </c>
      <c r="G9" s="19">
        <v>0</v>
      </c>
      <c r="H9" s="8">
        <v>134.69999999999999</v>
      </c>
      <c r="I9" s="19">
        <v>0</v>
      </c>
      <c r="J9" s="19">
        <v>94.3</v>
      </c>
      <c r="K9" s="19">
        <v>40.4</v>
      </c>
      <c r="L9" s="19">
        <v>0</v>
      </c>
      <c r="M9" s="8">
        <v>134.69999999999999</v>
      </c>
      <c r="N9" s="19">
        <v>0</v>
      </c>
      <c r="O9" s="19">
        <v>94.3</v>
      </c>
      <c r="P9" s="19">
        <v>40.4</v>
      </c>
      <c r="Q9" s="19">
        <v>0</v>
      </c>
      <c r="R9" s="13" t="s">
        <v>49</v>
      </c>
    </row>
    <row r="10" spans="1:18" s="36" customFormat="1" ht="68.25" customHeight="1" x14ac:dyDescent="0.2">
      <c r="A10" s="13" t="s">
        <v>13</v>
      </c>
      <c r="B10" s="18" t="s">
        <v>31</v>
      </c>
      <c r="C10" s="15">
        <f t="shared" si="0"/>
        <v>1741.3</v>
      </c>
      <c r="D10" s="19">
        <v>0</v>
      </c>
      <c r="E10" s="19">
        <v>1741.3</v>
      </c>
      <c r="F10" s="19">
        <v>0</v>
      </c>
      <c r="G10" s="19">
        <v>0</v>
      </c>
      <c r="H10" s="8">
        <f>I10+J10+K10+L10</f>
        <v>1754.3</v>
      </c>
      <c r="I10" s="19">
        <v>0</v>
      </c>
      <c r="J10" s="19">
        <v>1741.3</v>
      </c>
      <c r="K10" s="19">
        <v>13</v>
      </c>
      <c r="L10" s="19">
        <v>0</v>
      </c>
      <c r="M10" s="8">
        <v>1754.3</v>
      </c>
      <c r="N10" s="19">
        <v>0</v>
      </c>
      <c r="O10" s="19">
        <v>1741.3</v>
      </c>
      <c r="P10" s="19">
        <v>13</v>
      </c>
      <c r="Q10" s="19">
        <v>0</v>
      </c>
      <c r="R10" s="13" t="s">
        <v>43</v>
      </c>
    </row>
    <row r="11" spans="1:18" s="36" customFormat="1" ht="70.5" customHeight="1" x14ac:dyDescent="0.2">
      <c r="A11" s="13" t="s">
        <v>18</v>
      </c>
      <c r="B11" s="18" t="s">
        <v>32</v>
      </c>
      <c r="C11" s="15">
        <f t="shared" si="0"/>
        <v>6.2</v>
      </c>
      <c r="D11" s="19">
        <v>6.2</v>
      </c>
      <c r="E11" s="19">
        <v>0</v>
      </c>
      <c r="F11" s="19">
        <v>0</v>
      </c>
      <c r="G11" s="19">
        <v>0</v>
      </c>
      <c r="H11" s="8">
        <f>I11+J11+K11+L11</f>
        <v>6.2</v>
      </c>
      <c r="I11" s="19">
        <v>6.2</v>
      </c>
      <c r="J11" s="19">
        <v>0</v>
      </c>
      <c r="K11" s="19">
        <v>0</v>
      </c>
      <c r="L11" s="19">
        <v>0</v>
      </c>
      <c r="M11" s="8">
        <v>6.2</v>
      </c>
      <c r="N11" s="19">
        <v>6.2</v>
      </c>
      <c r="O11" s="19">
        <v>0</v>
      </c>
      <c r="P11" s="19">
        <v>0</v>
      </c>
      <c r="Q11" s="19">
        <v>0</v>
      </c>
      <c r="R11" s="57" t="s">
        <v>50</v>
      </c>
    </row>
    <row r="12" spans="1:18" s="36" customFormat="1" ht="243.75" customHeight="1" x14ac:dyDescent="0.2">
      <c r="A12" s="13" t="s">
        <v>19</v>
      </c>
      <c r="B12" s="18" t="s">
        <v>33</v>
      </c>
      <c r="C12" s="15">
        <f t="shared" si="0"/>
        <v>0</v>
      </c>
      <c r="D12" s="19">
        <v>0</v>
      </c>
      <c r="E12" s="19"/>
      <c r="F12" s="19">
        <v>0</v>
      </c>
      <c r="G12" s="19">
        <v>0</v>
      </c>
      <c r="H12" s="8">
        <f>I12+J12+K12+L12</f>
        <v>0</v>
      </c>
      <c r="I12" s="19">
        <v>0</v>
      </c>
      <c r="J12" s="19">
        <v>0</v>
      </c>
      <c r="K12" s="19">
        <v>0</v>
      </c>
      <c r="L12" s="19">
        <v>0</v>
      </c>
      <c r="M12" s="8">
        <f>N12+O12+P12+Q12</f>
        <v>0</v>
      </c>
      <c r="N12" s="19">
        <v>0</v>
      </c>
      <c r="O12" s="19">
        <v>0</v>
      </c>
      <c r="P12" s="19">
        <v>0</v>
      </c>
      <c r="Q12" s="19">
        <v>0</v>
      </c>
      <c r="R12" s="13"/>
    </row>
    <row r="13" spans="1:18" s="35" customFormat="1" ht="65.25" customHeight="1" x14ac:dyDescent="0.2">
      <c r="A13" s="20" t="s">
        <v>20</v>
      </c>
      <c r="B13" s="14" t="s">
        <v>34</v>
      </c>
      <c r="C13" s="15">
        <f t="shared" si="0"/>
        <v>0</v>
      </c>
      <c r="D13" s="16">
        <v>0</v>
      </c>
      <c r="E13" s="16">
        <v>0</v>
      </c>
      <c r="F13" s="16">
        <v>0</v>
      </c>
      <c r="G13" s="16">
        <v>0</v>
      </c>
      <c r="H13" s="17">
        <f>I13+K13+J13+L13</f>
        <v>0</v>
      </c>
      <c r="I13" s="16">
        <v>0</v>
      </c>
      <c r="J13" s="16">
        <v>0</v>
      </c>
      <c r="K13" s="16">
        <v>0</v>
      </c>
      <c r="L13" s="16">
        <v>0</v>
      </c>
      <c r="M13" s="17">
        <f>N13+O13+Q13+P13</f>
        <v>0</v>
      </c>
      <c r="N13" s="16">
        <v>0</v>
      </c>
      <c r="O13" s="16">
        <v>0</v>
      </c>
      <c r="P13" s="16">
        <v>0</v>
      </c>
      <c r="Q13" s="16">
        <v>0</v>
      </c>
      <c r="R13" s="13"/>
    </row>
    <row r="14" spans="1:18" s="36" customFormat="1" ht="129.75" customHeight="1" x14ac:dyDescent="0.2">
      <c r="A14" s="20" t="s">
        <v>0</v>
      </c>
      <c r="B14" s="18" t="s">
        <v>35</v>
      </c>
      <c r="C14" s="15">
        <f>D14+E14+F14+G14</f>
        <v>39</v>
      </c>
      <c r="D14" s="19">
        <v>0</v>
      </c>
      <c r="E14" s="19">
        <v>0</v>
      </c>
      <c r="F14" s="19">
        <v>39</v>
      </c>
      <c r="G14" s="19">
        <v>0</v>
      </c>
      <c r="H14" s="8">
        <f>I14+J14+K14+L14</f>
        <v>81</v>
      </c>
      <c r="I14" s="19">
        <v>0</v>
      </c>
      <c r="J14" s="19">
        <v>0</v>
      </c>
      <c r="K14" s="19">
        <v>81</v>
      </c>
      <c r="L14" s="19">
        <v>0</v>
      </c>
      <c r="M14" s="8">
        <v>80.900000000000006</v>
      </c>
      <c r="N14" s="19">
        <v>0</v>
      </c>
      <c r="O14" s="19">
        <v>0</v>
      </c>
      <c r="P14" s="19">
        <v>80.900000000000006</v>
      </c>
      <c r="Q14" s="19">
        <v>0</v>
      </c>
      <c r="R14" s="13" t="s">
        <v>54</v>
      </c>
    </row>
    <row r="15" spans="1:18" s="35" customFormat="1" ht="99.75" customHeight="1" x14ac:dyDescent="0.2">
      <c r="A15" s="21" t="s">
        <v>28</v>
      </c>
      <c r="B15" s="14" t="s">
        <v>36</v>
      </c>
      <c r="C15" s="22">
        <f>D15+E15+F15+G15</f>
        <v>28.177</v>
      </c>
      <c r="D15" s="16">
        <v>0</v>
      </c>
      <c r="E15" s="16">
        <v>0</v>
      </c>
      <c r="F15" s="16">
        <v>28.177</v>
      </c>
      <c r="G15" s="16">
        <v>0</v>
      </c>
      <c r="H15" s="17">
        <f>I15+J15+K15+L15</f>
        <v>28.177</v>
      </c>
      <c r="I15" s="16">
        <v>0</v>
      </c>
      <c r="J15" s="16">
        <v>0</v>
      </c>
      <c r="K15" s="16">
        <v>28.177</v>
      </c>
      <c r="L15" s="16">
        <v>0</v>
      </c>
      <c r="M15" s="17">
        <v>28.2</v>
      </c>
      <c r="N15" s="16">
        <v>0</v>
      </c>
      <c r="O15" s="16">
        <v>0</v>
      </c>
      <c r="P15" s="16">
        <v>28.2</v>
      </c>
      <c r="Q15" s="16">
        <v>0</v>
      </c>
      <c r="R15" s="13" t="s">
        <v>52</v>
      </c>
    </row>
    <row r="16" spans="1:18" s="35" customFormat="1" ht="99.75" customHeight="1" x14ac:dyDescent="0.2">
      <c r="A16" s="23" t="s">
        <v>38</v>
      </c>
      <c r="B16" s="14" t="s">
        <v>37</v>
      </c>
      <c r="C16" s="22">
        <f>D16+E16+F16+G16</f>
        <v>43</v>
      </c>
      <c r="D16" s="16">
        <v>0</v>
      </c>
      <c r="E16" s="16">
        <v>0</v>
      </c>
      <c r="F16" s="16">
        <v>43</v>
      </c>
      <c r="G16" s="16">
        <v>0</v>
      </c>
      <c r="H16" s="17">
        <f>I16+J16+K16+L16</f>
        <v>43</v>
      </c>
      <c r="I16" s="16">
        <v>0</v>
      </c>
      <c r="J16" s="16">
        <v>0</v>
      </c>
      <c r="K16" s="16">
        <v>43</v>
      </c>
      <c r="L16" s="16">
        <v>0</v>
      </c>
      <c r="M16" s="17">
        <v>41.5</v>
      </c>
      <c r="N16" s="16">
        <v>0</v>
      </c>
      <c r="O16" s="16">
        <v>0</v>
      </c>
      <c r="P16" s="16">
        <v>41.5</v>
      </c>
      <c r="Q16" s="16">
        <v>0</v>
      </c>
      <c r="R16" s="13" t="s">
        <v>47</v>
      </c>
    </row>
    <row r="17" spans="1:18" s="35" customFormat="1" ht="135.75" customHeight="1" x14ac:dyDescent="0.2">
      <c r="A17" s="21" t="s">
        <v>44</v>
      </c>
      <c r="B17" s="14" t="s">
        <v>45</v>
      </c>
      <c r="C17" s="22">
        <f>D17+E17+F17+G17</f>
        <v>0</v>
      </c>
      <c r="D17" s="16">
        <v>0</v>
      </c>
      <c r="E17" s="16">
        <v>0</v>
      </c>
      <c r="F17" s="16">
        <v>0</v>
      </c>
      <c r="G17" s="16"/>
      <c r="H17" s="17">
        <f>I17+J17+K17+L17</f>
        <v>0</v>
      </c>
      <c r="I17" s="16">
        <v>0</v>
      </c>
      <c r="J17" s="16">
        <v>0</v>
      </c>
      <c r="K17" s="16">
        <v>0</v>
      </c>
      <c r="L17" s="16">
        <v>0</v>
      </c>
      <c r="M17" s="17">
        <f>N17+O17+P17+Q17</f>
        <v>0</v>
      </c>
      <c r="N17" s="16">
        <v>0</v>
      </c>
      <c r="O17" s="16">
        <v>0</v>
      </c>
      <c r="P17" s="16">
        <v>0</v>
      </c>
      <c r="Q17" s="16">
        <v>0</v>
      </c>
      <c r="R17" s="13"/>
    </row>
    <row r="18" spans="1:18" s="37" customFormat="1" ht="15" customHeight="1" x14ac:dyDescent="0.2">
      <c r="A18" s="56" t="s">
        <v>1</v>
      </c>
      <c r="B18" s="56"/>
      <c r="C18" s="17">
        <f>C8+C9+C10+C11+C12+C13+C14+C15+C16+C17</f>
        <v>3974.7769999999996</v>
      </c>
      <c r="D18" s="17">
        <f>D14+D13+D12+D11+D10+D9+D8</f>
        <v>6.2</v>
      </c>
      <c r="E18" s="17">
        <f>E14+E13+E12+E11+E10+E9+E8</f>
        <v>1835.6</v>
      </c>
      <c r="F18" s="17">
        <f>F14+F13+F12+F11+F10+F9+F8+F15+F16+F17</f>
        <v>2132.9770000000003</v>
      </c>
      <c r="G18" s="17">
        <f>SUM(G8:G14)+G16+G15</f>
        <v>0</v>
      </c>
      <c r="H18" s="17">
        <f>H15+H14+H13+H12+H11+H10+H9+H8+H16+H17</f>
        <v>3156.5770000000002</v>
      </c>
      <c r="I18" s="17">
        <f>SUM(I8:I17)</f>
        <v>6.2</v>
      </c>
      <c r="J18" s="17">
        <f>J15+J14+J13+J12+J11+J10+J9+J8+J16</f>
        <v>1835.6</v>
      </c>
      <c r="K18" s="17">
        <f>K14+K13+K12+K11+K10+K9+K8+K15+K16+K17</f>
        <v>1314.777</v>
      </c>
      <c r="L18" s="17">
        <f>SUM(L8:L17)</f>
        <v>0</v>
      </c>
      <c r="M18" s="17">
        <f>M15+M14+M13+M12+M11+M10+M9+M8+M16+M17</f>
        <v>3155</v>
      </c>
      <c r="N18" s="17">
        <f>SUM(N8:N17)</f>
        <v>6.2</v>
      </c>
      <c r="O18" s="17">
        <f>O15+O14+O13+O12+O11+O10+O9+O8+O16</f>
        <v>1835.6</v>
      </c>
      <c r="P18" s="17">
        <f>P15+P14+P13+P12+P11+P10+P9+P8+P16+P17</f>
        <v>1313.2</v>
      </c>
      <c r="Q18" s="17">
        <f>SUM(Q8:Q17)</f>
        <v>0</v>
      </c>
      <c r="R18" s="24"/>
    </row>
    <row r="19" spans="1:18" s="38" customFormat="1" ht="38.25" customHeight="1" x14ac:dyDescent="0.2">
      <c r="A19" s="44" t="s">
        <v>26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pans="1:18" s="34" customFormat="1" ht="78" customHeight="1" x14ac:dyDescent="0.2">
      <c r="A20" s="25" t="s">
        <v>14</v>
      </c>
      <c r="B20" s="14" t="s">
        <v>39</v>
      </c>
      <c r="C20" s="22">
        <v>0</v>
      </c>
      <c r="D20" s="16">
        <v>0</v>
      </c>
      <c r="E20" s="16">
        <v>0</v>
      </c>
      <c r="F20" s="16">
        <v>0</v>
      </c>
      <c r="G20" s="16">
        <v>0</v>
      </c>
      <c r="H20" s="17">
        <v>0</v>
      </c>
      <c r="I20" s="16">
        <v>0</v>
      </c>
      <c r="J20" s="16">
        <v>0</v>
      </c>
      <c r="K20" s="16">
        <v>0</v>
      </c>
      <c r="L20" s="16">
        <v>0</v>
      </c>
      <c r="M20" s="17">
        <v>0</v>
      </c>
      <c r="N20" s="16">
        <v>0</v>
      </c>
      <c r="O20" s="16">
        <v>0</v>
      </c>
      <c r="P20" s="16">
        <v>0</v>
      </c>
      <c r="Q20" s="16">
        <v>0</v>
      </c>
      <c r="R20" s="25"/>
    </row>
    <row r="21" spans="1:18" s="36" customFormat="1" ht="210.75" customHeight="1" x14ac:dyDescent="0.2">
      <c r="A21" s="13" t="s">
        <v>15</v>
      </c>
      <c r="B21" s="18" t="s">
        <v>40</v>
      </c>
      <c r="C21" s="15">
        <f>D21+E21+F21+G21</f>
        <v>54.5</v>
      </c>
      <c r="D21" s="19">
        <v>0</v>
      </c>
      <c r="E21" s="19">
        <v>0</v>
      </c>
      <c r="F21" s="19">
        <v>54.5</v>
      </c>
      <c r="G21" s="19">
        <v>0</v>
      </c>
      <c r="H21" s="8">
        <f>I21+J21+K21+L21</f>
        <v>54.5</v>
      </c>
      <c r="I21" s="19">
        <v>0</v>
      </c>
      <c r="J21" s="19">
        <v>0</v>
      </c>
      <c r="K21" s="19">
        <v>54.5</v>
      </c>
      <c r="L21" s="19">
        <v>0</v>
      </c>
      <c r="M21" s="8">
        <v>54.5</v>
      </c>
      <c r="N21" s="19">
        <v>0</v>
      </c>
      <c r="O21" s="19">
        <v>0</v>
      </c>
      <c r="P21" s="19">
        <v>54.5</v>
      </c>
      <c r="Q21" s="19">
        <v>0</v>
      </c>
      <c r="R21" s="13" t="s">
        <v>53</v>
      </c>
    </row>
    <row r="22" spans="1:18" s="34" customFormat="1" ht="80.25" customHeight="1" x14ac:dyDescent="0.2">
      <c r="A22" s="25" t="s">
        <v>16</v>
      </c>
      <c r="B22" s="14" t="s">
        <v>41</v>
      </c>
      <c r="C22" s="22">
        <f>D22+E22+F22+G22</f>
        <v>174</v>
      </c>
      <c r="D22" s="16">
        <v>0</v>
      </c>
      <c r="E22" s="16">
        <v>0</v>
      </c>
      <c r="F22" s="16">
        <v>174</v>
      </c>
      <c r="G22" s="16">
        <v>0</v>
      </c>
      <c r="H22" s="17">
        <f>I22+J22+K22+L22</f>
        <v>174</v>
      </c>
      <c r="I22" s="16">
        <v>0</v>
      </c>
      <c r="J22" s="16">
        <v>0</v>
      </c>
      <c r="K22" s="16">
        <v>174</v>
      </c>
      <c r="L22" s="16">
        <v>0</v>
      </c>
      <c r="M22" s="17">
        <v>174</v>
      </c>
      <c r="N22" s="16">
        <v>0</v>
      </c>
      <c r="O22" s="16">
        <v>0</v>
      </c>
      <c r="P22" s="16">
        <v>174</v>
      </c>
      <c r="Q22" s="16">
        <v>0</v>
      </c>
      <c r="R22" s="21" t="s">
        <v>51</v>
      </c>
    </row>
    <row r="23" spans="1:18" s="34" customFormat="1" ht="44.25" customHeight="1" x14ac:dyDescent="0.2">
      <c r="A23" s="25" t="s">
        <v>17</v>
      </c>
      <c r="B23" s="14" t="s">
        <v>42</v>
      </c>
      <c r="C23" s="22">
        <v>0</v>
      </c>
      <c r="D23" s="16">
        <v>0</v>
      </c>
      <c r="E23" s="16">
        <v>0</v>
      </c>
      <c r="F23" s="16">
        <v>0</v>
      </c>
      <c r="G23" s="16">
        <v>0</v>
      </c>
      <c r="H23" s="17">
        <v>0</v>
      </c>
      <c r="I23" s="16">
        <v>0</v>
      </c>
      <c r="J23" s="16">
        <v>0</v>
      </c>
      <c r="K23" s="16">
        <v>0</v>
      </c>
      <c r="L23" s="16">
        <v>0</v>
      </c>
      <c r="M23" s="17">
        <v>0</v>
      </c>
      <c r="N23" s="16">
        <v>0</v>
      </c>
      <c r="O23" s="16">
        <v>0</v>
      </c>
      <c r="P23" s="16">
        <v>0</v>
      </c>
      <c r="Q23" s="16">
        <v>0</v>
      </c>
      <c r="R23" s="25"/>
    </row>
    <row r="24" spans="1:18" s="37" customFormat="1" ht="15" customHeight="1" x14ac:dyDescent="0.2">
      <c r="A24" s="39" t="s">
        <v>2</v>
      </c>
      <c r="B24" s="40"/>
      <c r="C24" s="17">
        <f t="shared" ref="C24:Q24" si="1">SUM(C20:C23)</f>
        <v>228.5</v>
      </c>
      <c r="D24" s="17">
        <f t="shared" si="1"/>
        <v>0</v>
      </c>
      <c r="E24" s="17">
        <f t="shared" si="1"/>
        <v>0</v>
      </c>
      <c r="F24" s="17">
        <f t="shared" si="1"/>
        <v>228.5</v>
      </c>
      <c r="G24" s="17">
        <f t="shared" si="1"/>
        <v>0</v>
      </c>
      <c r="H24" s="17">
        <f t="shared" si="1"/>
        <v>228.5</v>
      </c>
      <c r="I24" s="17">
        <f t="shared" si="1"/>
        <v>0</v>
      </c>
      <c r="J24" s="17">
        <f t="shared" si="1"/>
        <v>0</v>
      </c>
      <c r="K24" s="17">
        <f t="shared" si="1"/>
        <v>228.5</v>
      </c>
      <c r="L24" s="17">
        <f t="shared" si="1"/>
        <v>0</v>
      </c>
      <c r="M24" s="17">
        <f t="shared" si="1"/>
        <v>228.5</v>
      </c>
      <c r="N24" s="17">
        <f t="shared" si="1"/>
        <v>0</v>
      </c>
      <c r="O24" s="17">
        <f t="shared" si="1"/>
        <v>0</v>
      </c>
      <c r="P24" s="17">
        <f t="shared" si="1"/>
        <v>228.5</v>
      </c>
      <c r="Q24" s="17">
        <f t="shared" si="1"/>
        <v>0</v>
      </c>
      <c r="R24" s="26"/>
    </row>
    <row r="25" spans="1:18" s="35" customFormat="1" ht="74.25" customHeight="1" x14ac:dyDescent="0.2">
      <c r="A25" s="42" t="s">
        <v>23</v>
      </c>
      <c r="B25" s="42"/>
      <c r="C25" s="22">
        <f>C18+C24</f>
        <v>4203.277</v>
      </c>
      <c r="D25" s="17">
        <f>D18+D24</f>
        <v>6.2</v>
      </c>
      <c r="E25" s="17">
        <f>E18+E24</f>
        <v>1835.6</v>
      </c>
      <c r="F25" s="17">
        <f>F18+F24</f>
        <v>2361.4770000000003</v>
      </c>
      <c r="G25" s="17">
        <f>G18+G24</f>
        <v>0</v>
      </c>
      <c r="H25" s="17">
        <f>H24+H18</f>
        <v>3385.0770000000002</v>
      </c>
      <c r="I25" s="17">
        <f>I18+I24</f>
        <v>6.2</v>
      </c>
      <c r="J25" s="17">
        <f>J18+J24</f>
        <v>1835.6</v>
      </c>
      <c r="K25" s="17">
        <f>K24+K18</f>
        <v>1543.277</v>
      </c>
      <c r="L25" s="17">
        <f t="shared" ref="L25:Q25" si="2">L18+L24</f>
        <v>0</v>
      </c>
      <c r="M25" s="22">
        <f>M24+M18</f>
        <v>3383.5</v>
      </c>
      <c r="N25" s="22">
        <f t="shared" si="2"/>
        <v>6.2</v>
      </c>
      <c r="O25" s="22">
        <f t="shared" si="2"/>
        <v>1835.6</v>
      </c>
      <c r="P25" s="22">
        <f t="shared" si="2"/>
        <v>1541.7</v>
      </c>
      <c r="Q25" s="17">
        <f t="shared" si="2"/>
        <v>0</v>
      </c>
      <c r="R25" s="27"/>
    </row>
    <row r="26" spans="1:18" s="5" customFormat="1" ht="33.75" customHeight="1" x14ac:dyDescent="0.2">
      <c r="A26" s="28"/>
      <c r="B26" s="29"/>
      <c r="C26" s="10"/>
      <c r="D26" s="10"/>
      <c r="E26" s="10"/>
      <c r="F26" s="10"/>
      <c r="G26" s="9"/>
      <c r="H26" s="10"/>
      <c r="I26" s="9"/>
      <c r="J26" s="30"/>
      <c r="K26" s="10"/>
      <c r="L26" s="9"/>
      <c r="M26" s="10"/>
      <c r="N26" s="10"/>
      <c r="O26" s="9"/>
      <c r="P26" s="9"/>
      <c r="Q26" s="9"/>
      <c r="R26" s="28"/>
    </row>
    <row r="27" spans="1:18" s="5" customFormat="1" ht="33.75" customHeight="1" x14ac:dyDescent="0.2">
      <c r="A27" s="28"/>
      <c r="B27" s="29"/>
      <c r="C27" s="10"/>
      <c r="D27" s="10"/>
      <c r="E27" s="10"/>
      <c r="F27" s="10"/>
      <c r="G27" s="9"/>
      <c r="H27" s="10"/>
      <c r="I27" s="9"/>
      <c r="J27" s="30"/>
      <c r="K27" s="10"/>
      <c r="L27" s="9"/>
      <c r="M27" s="31"/>
      <c r="N27" s="10"/>
      <c r="O27" s="9"/>
      <c r="P27" s="9"/>
      <c r="Q27" s="9"/>
      <c r="R27" s="28"/>
    </row>
    <row r="28" spans="1:18" s="5" customFormat="1" ht="197.25" customHeight="1" x14ac:dyDescent="0.2">
      <c r="A28" s="32"/>
      <c r="B28" s="41" t="s">
        <v>21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32"/>
    </row>
    <row r="29" spans="1:18" s="5" customFormat="1" ht="63.75" customHeight="1" x14ac:dyDescent="0.2">
      <c r="A29" s="33"/>
      <c r="B29" s="34"/>
      <c r="C29" s="35"/>
      <c r="D29" s="35"/>
      <c r="E29" s="35"/>
      <c r="F29" s="35"/>
      <c r="G29" s="34"/>
      <c r="H29" s="35"/>
      <c r="I29" s="34"/>
      <c r="J29" s="34"/>
      <c r="K29" s="35"/>
      <c r="L29" s="34"/>
      <c r="M29" s="35"/>
      <c r="N29" s="35"/>
      <c r="O29" s="34"/>
      <c r="P29" s="34"/>
      <c r="Q29" s="34"/>
      <c r="R29" s="33"/>
    </row>
    <row r="30" spans="1:18" s="6" customFormat="1" ht="15" hidden="1" customHeight="1" x14ac:dyDescent="0.2">
      <c r="A30" s="33"/>
      <c r="B30" s="34"/>
      <c r="C30" s="35"/>
      <c r="D30" s="35"/>
      <c r="E30" s="35"/>
      <c r="F30" s="35"/>
      <c r="G30" s="34"/>
      <c r="H30" s="35"/>
      <c r="I30" s="34"/>
      <c r="J30" s="34"/>
      <c r="K30" s="35"/>
      <c r="L30" s="34"/>
      <c r="M30" s="35"/>
      <c r="N30" s="35"/>
      <c r="O30" s="34"/>
      <c r="P30" s="34"/>
      <c r="Q30" s="34"/>
      <c r="R30" s="33"/>
    </row>
    <row r="31" spans="1:18" s="6" customFormat="1" ht="18.75" customHeight="1" x14ac:dyDescent="0.2">
      <c r="A31" s="33"/>
      <c r="B31" s="34"/>
      <c r="C31" s="35"/>
      <c r="D31" s="35"/>
      <c r="E31" s="35"/>
      <c r="F31" s="35"/>
      <c r="G31" s="34"/>
      <c r="H31" s="35"/>
      <c r="I31" s="34"/>
      <c r="J31" s="34"/>
      <c r="K31" s="35"/>
      <c r="L31" s="34"/>
      <c r="M31" s="35"/>
      <c r="N31" s="35"/>
      <c r="O31" s="34"/>
      <c r="P31" s="34"/>
      <c r="Q31" s="34"/>
      <c r="R31" s="33"/>
    </row>
    <row r="32" spans="1:18" s="4" customFormat="1" ht="43.5" customHeight="1" x14ac:dyDescent="0.2">
      <c r="A32" s="33"/>
      <c r="B32" s="34"/>
      <c r="C32" s="35"/>
      <c r="D32" s="35"/>
      <c r="E32" s="35"/>
      <c r="F32" s="35"/>
      <c r="G32" s="34"/>
      <c r="H32" s="35"/>
      <c r="I32" s="34"/>
      <c r="J32" s="34"/>
      <c r="K32" s="35"/>
      <c r="L32" s="34"/>
      <c r="M32" s="35"/>
      <c r="N32" s="35"/>
      <c r="O32" s="34"/>
      <c r="P32" s="34"/>
      <c r="Q32" s="34"/>
      <c r="R32" s="33"/>
    </row>
    <row r="33" spans="1:18" ht="72" customHeight="1" x14ac:dyDescent="0.2"/>
    <row r="34" spans="1:18" s="7" customFormat="1" ht="26.25" hidden="1" customHeight="1" x14ac:dyDescent="0.2">
      <c r="A34" s="33"/>
      <c r="B34" s="34"/>
      <c r="C34" s="35"/>
      <c r="D34" s="35"/>
      <c r="E34" s="35"/>
      <c r="F34" s="35"/>
      <c r="G34" s="34"/>
      <c r="H34" s="35"/>
      <c r="I34" s="34"/>
      <c r="J34" s="34"/>
      <c r="K34" s="35"/>
      <c r="L34" s="34"/>
      <c r="M34" s="35"/>
      <c r="N34" s="35"/>
      <c r="O34" s="34"/>
      <c r="P34" s="34"/>
      <c r="Q34" s="34"/>
      <c r="R34" s="33"/>
    </row>
    <row r="35" spans="1:18" s="7" customFormat="1" ht="15.75" hidden="1" customHeight="1" x14ac:dyDescent="0.2">
      <c r="A35" s="33"/>
      <c r="B35" s="34"/>
      <c r="C35" s="35"/>
      <c r="D35" s="35"/>
      <c r="E35" s="35"/>
      <c r="F35" s="35"/>
      <c r="G35" s="34"/>
      <c r="H35" s="35"/>
      <c r="I35" s="34"/>
      <c r="J35" s="34"/>
      <c r="K35" s="35"/>
      <c r="L35" s="34"/>
      <c r="M35" s="35"/>
      <c r="N35" s="35"/>
      <c r="O35" s="34"/>
      <c r="P35" s="34"/>
      <c r="Q35" s="34"/>
      <c r="R35" s="33"/>
    </row>
    <row r="36" spans="1:18" s="7" customFormat="1" ht="184.5" customHeight="1" x14ac:dyDescent="0.2">
      <c r="A36" s="33"/>
      <c r="B36" s="34"/>
      <c r="C36" s="35"/>
      <c r="D36" s="35"/>
      <c r="E36" s="35"/>
      <c r="F36" s="35"/>
      <c r="G36" s="34"/>
      <c r="H36" s="35"/>
      <c r="I36" s="34"/>
      <c r="J36" s="34"/>
      <c r="K36" s="35"/>
      <c r="L36" s="34"/>
      <c r="M36" s="35"/>
      <c r="N36" s="35"/>
      <c r="O36" s="34"/>
      <c r="P36" s="34"/>
      <c r="Q36" s="34"/>
      <c r="R36" s="33"/>
    </row>
  </sheetData>
  <mergeCells count="14">
    <mergeCell ref="A24:B24"/>
    <mergeCell ref="B28:Q28"/>
    <mergeCell ref="A25:B25"/>
    <mergeCell ref="A1:R1"/>
    <mergeCell ref="A19:R19"/>
    <mergeCell ref="A2:R2"/>
    <mergeCell ref="M4:Q4"/>
    <mergeCell ref="R4:R5"/>
    <mergeCell ref="A7:R7"/>
    <mergeCell ref="A4:A5"/>
    <mergeCell ref="B4:B5"/>
    <mergeCell ref="C4:G4"/>
    <mergeCell ref="H4:L4"/>
    <mergeCell ref="A18:B18"/>
  </mergeCells>
  <phoneticPr fontId="0" type="noConversion"/>
  <printOptions horizontalCentered="1" verticalCentered="1"/>
  <pageMargins left="0.2" right="0.19685039370078741" top="0.19685039370078741" bottom="0.19685039370078741" header="0.19685039370078741" footer="0.19685039370078741"/>
  <pageSetup paperSize="9" scale="55" orientation="landscape" r:id="rId1"/>
  <headerFooter alignWithMargins="0"/>
  <rowBreaks count="1" manualBreakCount="1">
    <brk id="13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Елена Николаева</cp:lastModifiedBy>
  <cp:lastPrinted>2021-07-16T07:32:27Z</cp:lastPrinted>
  <dcterms:created xsi:type="dcterms:W3CDTF">1996-10-08T23:32:33Z</dcterms:created>
  <dcterms:modified xsi:type="dcterms:W3CDTF">2022-01-17T10:24:13Z</dcterms:modified>
</cp:coreProperties>
</file>