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9155" windowHeight="1207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5" i="1"/>
  <c r="C9"/>
  <c r="F45"/>
  <c r="C15"/>
  <c r="C14"/>
  <c r="C13"/>
  <c r="C12"/>
  <c r="C11"/>
  <c r="O8"/>
  <c r="I8"/>
  <c r="C8"/>
  <c r="I9"/>
  <c r="O5"/>
  <c r="I5"/>
  <c r="O11"/>
  <c r="R14"/>
  <c r="R11"/>
  <c r="T11"/>
  <c r="O6"/>
  <c r="N15"/>
  <c r="T14" l="1"/>
  <c r="T15" s="1"/>
  <c r="R15"/>
  <c r="O13"/>
  <c r="O12"/>
  <c r="O14" s="1"/>
  <c r="O15" s="1"/>
  <c r="H15"/>
  <c r="F15"/>
  <c r="I14"/>
  <c r="H14"/>
  <c r="F14"/>
  <c r="I13"/>
  <c r="I12"/>
  <c r="E11"/>
  <c r="E15" s="1"/>
  <c r="F11"/>
  <c r="L8"/>
  <c r="N7"/>
  <c r="L7"/>
  <c r="L11" s="1"/>
  <c r="K7"/>
  <c r="K11" s="1"/>
  <c r="K15" s="1"/>
  <c r="J7"/>
  <c r="I7"/>
  <c r="N6"/>
  <c r="L6"/>
  <c r="K6"/>
  <c r="J6"/>
  <c r="I6"/>
  <c r="K12" l="1"/>
  <c r="I15"/>
  <c r="I11"/>
  <c r="L15"/>
</calcChain>
</file>

<file path=xl/sharedStrings.xml><?xml version="1.0" encoding="utf-8"?>
<sst xmlns="http://schemas.openxmlformats.org/spreadsheetml/2006/main" count="57" uniqueCount="45">
  <si>
    <t>№</t>
  </si>
  <si>
    <t>Наименование подпрограмм, мероприятия</t>
  </si>
  <si>
    <t>План по программе</t>
  </si>
  <si>
    <t>Уточненный план по бюджету *</t>
  </si>
  <si>
    <t>Кассовое исполнение *</t>
  </si>
  <si>
    <t>Результат реализации мероприятия, причина невыполнения или неполного выполнения мероприятия</t>
  </si>
  <si>
    <t>всего</t>
  </si>
  <si>
    <t>федеральный бюджет</t>
  </si>
  <si>
    <t>1.1</t>
  </si>
  <si>
    <t xml:space="preserve">Подпрограмма 1 «Развитие массовой физической культуры и спорта» Мероприятия по развитию массовой физической культуры и спорта </t>
  </si>
  <si>
    <t>1.2</t>
  </si>
  <si>
    <t>1.3</t>
  </si>
  <si>
    <t>1.4</t>
  </si>
  <si>
    <t>Итого по подпрограмме I:</t>
  </si>
  <si>
    <t>2.1</t>
  </si>
  <si>
    <t>2.2</t>
  </si>
  <si>
    <t>Итого по подпрограмме II:</t>
  </si>
  <si>
    <t>Итого по программе:</t>
  </si>
  <si>
    <t>Руководитель программы:</t>
  </si>
  <si>
    <t>Ф.И.О.</t>
  </si>
  <si>
    <t>подпись</t>
  </si>
  <si>
    <t>1.1.1.</t>
  </si>
  <si>
    <t>1.1.2.</t>
  </si>
  <si>
    <t>Подпрограмма1 Развитие материально-технической базы учреждений муниципального образования (показатель №7)</t>
  </si>
  <si>
    <t>Подпрограмма 1 Проведение мероприятий по внедрению Всероссийского физкультурно-спортивного комплекса "Готов к труд и обороне" (ГТО)                     (показатель №3)</t>
  </si>
  <si>
    <t>Подпрограмма 1 Осуществление органом местного самоуправления муниципального образования городской округ город Пыть-Ях отдельного государственного полномочия Ханты-Мансийского автономного округа – Югры по присвоению спортивных разрядов и квалификационных категорий спортивных судей (показатель №8)</t>
  </si>
  <si>
    <t xml:space="preserve">Подпрограмма 2 Создание условий для удовлетворения потребности населения муниципального образования в предоставлении дополнительного образования в области физической культуры и спорта, предоставление в пользование населению спортивных сооружений (показатель №9)  </t>
  </si>
  <si>
    <t>Организация и проведение официальных спортивных мероприятий                         (показатель №1, 2, 4)</t>
  </si>
  <si>
    <t xml:space="preserve">Подпрограмма2 Спортивные мероприятия направленные на развитие детско-юношеского спорта (показатель №10, 11) </t>
  </si>
  <si>
    <t xml:space="preserve"> Подпрограмма 1 Создание условий для удовлетворения потребности населения муниципального образования в предоставлении физкультурно-оздоровительных услуг, предоставление в пользование населению спортивных сооружений (показатель № 5, 6)</t>
  </si>
  <si>
    <t>бюджет автономного округа</t>
  </si>
  <si>
    <t>местный бюджет</t>
  </si>
  <si>
    <t>программа "Сотрудничество"</t>
  </si>
  <si>
    <t>иные внебюджетные источники</t>
  </si>
  <si>
    <t>Исполнение запланированных мероприятий составило - 12,2%  (по окружному бюджету-0%; по  местному бюджету  –  12,2%; другие источники - 0%).</t>
  </si>
  <si>
    <t>Исполнение запланированных мероприятий составило - 20,9%  (по окружному бюджету-0%; по  местному бюджету  –  20,8%; другие источники - 26,1%).</t>
  </si>
  <si>
    <t>Исполнение запланированных мероприятий составило - 18,6 %   (по окружному бюджету-0%; по  местному бюджету  –  18,6%; другие источники - 0%) проведено 18 городских мероприятий, участвовали в - 7 выездных мероприятиях.</t>
  </si>
  <si>
    <t>Исполнение запланированных мероприятий составило -17,6% к утвержденному плану (по  местному бюджету  –  16,5%; другие источники -45,1%).</t>
  </si>
  <si>
    <r>
      <rPr>
        <b/>
        <sz val="12"/>
        <color indexed="8"/>
        <rFont val="Times New Roman"/>
        <family val="1"/>
        <charset val="204"/>
      </rPr>
      <t xml:space="preserve">Отчет о ходе реализации  муниципальной программы
 «Развитие  физической культуры и спорта  в муниципальном образовании городской округ город Пыть-Ях на 2016-2020 годы»
на 01.04.2016  года
</t>
    </r>
    <r>
      <rPr>
        <sz val="12"/>
        <color theme="1"/>
        <rFont val="Calibri"/>
        <family val="2"/>
        <charset val="204"/>
        <scheme val="minor"/>
      </rPr>
      <t xml:space="preserve">
</t>
    </r>
  </si>
  <si>
    <t xml:space="preserve">Развитие материально-технической базы учреждений муниципального образования - общий объем финансовых средств, необходимых для реализации мероприятия программы на 2016 год, составляет  - 463,0 тыс. рублей, в т.ч.:
-   за счет средств окружного бюджета–  0,0 тыс. рублей;
-   за счет средств местного бюджета–  463,0 тыс. рублей.
Фактически на 01.04.2016 года освоено – 0  % (0,0  тыс. рублей):
По итогам аукциона, по лицевому счёту 005.05.000.0 мероприятие «Установка и монтаж турникового комплекса мкр. «Черемушки», определен победитель ООО «ФРАМ» со стоимостью работ 234 052,94 руб., ранее лимит на данное мероприятие составлял 463 000,00 руб., сложившуюся экономию денежных средств в сумме 228 947,06 руб., планируется направить на ремонт кровли спортивного зала «Кедр». Проведение работ по установке многофункциональной спортивной площадки  планируется во 2 квартале 2016 года.
</t>
  </si>
  <si>
    <t>Исполнение запланированных мероприятий составило - 17,3%  (по окружному бюджету-0%; по  местному бюджету  –  16,3%; другие источники - 45,1%).</t>
  </si>
  <si>
    <t>Исполнение запланированных мероприятий составило - 20,5% (по окружному бюджету-0%; по  местному бюджету  –  20,3%; другие источники - 26,1%).</t>
  </si>
  <si>
    <t>Исполнение запланированных мероприятий составило - 19,7% (по окружному бюджету-0%; по  местному бюджету  –  19,4%; другие источники - 32,0%).</t>
  </si>
  <si>
    <t xml:space="preserve">Проведение мероприятий по внедрению Всероссийского физкультурно-спортивного комплекса «Готов к труду и обороне» (ГТО) освоение денежных средств планируется в III-IV квартале 2016 года (приобретение наградной продукции: грамоты, сертификаты). </t>
  </si>
  <si>
    <t xml:space="preserve">Осуществление органом местного самоуправления муниципального образования городской округ город Пыть-Ях отдельного государственного полномочия Ханты-Мансийского автономного округа – Югры по присвоению спортивных разрядов и квалификационных категорий спортивных судей общий объем финансовых средств, необходимых для реализации мероприятия программы на 2016 год, составляет  - 0,0 тыс. рублей, в т.ч.:
-   за счет средств окружного бюджета–  0,0 тыс. рублей;
-   за счет средств местного бюджета–  0,0 тыс. рублей.
Фактически на 01.04.2016 года освоено – 0% (0,0  тыс. рублей):
Исполнение мероприятия планируется в течение 2016 года на выплату заработной платы ответственного специалиста, приобретение разрядных книжек, значков.
</t>
  </si>
</sst>
</file>

<file path=xl/styles.xml><?xml version="1.0" encoding="utf-8"?>
<styleSheet xmlns="http://schemas.openxmlformats.org/spreadsheetml/2006/main">
  <numFmts count="2">
    <numFmt numFmtId="44" formatCode="_-* #,##0.00&quot;р.&quot;_-;\-* #,##0.00&quot;р.&quot;_-;_-* &quot;-&quot;??&quot;р.&quot;_-;_-@_-"/>
    <numFmt numFmtId="164" formatCode="#,##0.0"/>
  </numFmts>
  <fonts count="13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50">
    <xf numFmtId="0" fontId="0" fillId="0" borderId="0" xfId="0"/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top"/>
    </xf>
    <xf numFmtId="164" fontId="6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/>
    <xf numFmtId="0" fontId="4" fillId="2" borderId="0" xfId="0" applyFont="1" applyFill="1"/>
    <xf numFmtId="164" fontId="7" fillId="2" borderId="1" xfId="0" applyNumberFormat="1" applyFont="1" applyFill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/>
    </xf>
    <xf numFmtId="49" fontId="1" fillId="2" borderId="1" xfId="1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justify" vertical="top" wrapText="1"/>
    </xf>
    <xf numFmtId="164" fontId="9" fillId="2" borderId="2" xfId="0" applyNumberFormat="1" applyFont="1" applyFill="1" applyBorder="1" applyAlignment="1">
      <alignment horizontal="justify" vertical="center" wrapText="1"/>
    </xf>
    <xf numFmtId="164" fontId="9" fillId="2" borderId="1" xfId="0" applyNumberFormat="1" applyFont="1" applyFill="1" applyBorder="1" applyAlignment="1">
      <alignment horizontal="justify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top" wrapText="1"/>
    </xf>
    <xf numFmtId="164" fontId="9" fillId="2" borderId="1" xfId="0" applyNumberFormat="1" applyFont="1" applyFill="1" applyBorder="1" applyAlignment="1">
      <alignment horizontal="justify" vertical="top"/>
    </xf>
    <xf numFmtId="49" fontId="1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top" wrapText="1"/>
    </xf>
    <xf numFmtId="164" fontId="1" fillId="2" borderId="2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top" wrapText="1"/>
    </xf>
    <xf numFmtId="164" fontId="6" fillId="2" borderId="0" xfId="0" applyNumberFormat="1" applyFont="1" applyFill="1" applyBorder="1" applyAlignment="1">
      <alignment horizontal="justify" vertical="top" wrapText="1"/>
    </xf>
    <xf numFmtId="164" fontId="7" fillId="2" borderId="0" xfId="0" applyNumberFormat="1" applyFont="1" applyFill="1" applyBorder="1" applyAlignment="1">
      <alignment horizontal="justify" vertical="top" wrapText="1"/>
    </xf>
    <xf numFmtId="0" fontId="8" fillId="2" borderId="3" xfId="0" applyFont="1" applyFill="1" applyBorder="1" applyAlignment="1"/>
    <xf numFmtId="0" fontId="1" fillId="2" borderId="3" xfId="0" applyFont="1" applyFill="1" applyBorder="1"/>
    <xf numFmtId="0" fontId="1" fillId="2" borderId="0" xfId="0" applyFont="1" applyFill="1" applyBorder="1"/>
    <xf numFmtId="164" fontId="1" fillId="2" borderId="0" xfId="0" applyNumberFormat="1" applyFont="1" applyFill="1" applyBorder="1" applyAlignment="1">
      <alignment horizontal="justify" vertical="top"/>
    </xf>
    <xf numFmtId="0" fontId="1" fillId="2" borderId="0" xfId="0" applyFont="1" applyFill="1"/>
    <xf numFmtId="0" fontId="1" fillId="2" borderId="0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center" vertical="top"/>
    </xf>
    <xf numFmtId="0" fontId="1" fillId="2" borderId="6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0" fontId="2" fillId="2" borderId="8" xfId="0" applyFont="1" applyFill="1" applyBorder="1" applyAlignment="1">
      <alignment horizontal="center" vertical="top"/>
    </xf>
    <xf numFmtId="0" fontId="1" fillId="2" borderId="7" xfId="0" applyFont="1" applyFill="1" applyBorder="1" applyAlignment="1">
      <alignment horizontal="center" vertical="top"/>
    </xf>
    <xf numFmtId="0" fontId="1" fillId="2" borderId="8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164" fontId="11" fillId="2" borderId="2" xfId="0" applyNumberFormat="1" applyFont="1" applyFill="1" applyBorder="1" applyAlignment="1">
      <alignment vertical="top" wrapText="1"/>
    </xf>
    <xf numFmtId="0" fontId="12" fillId="2" borderId="9" xfId="0" applyFont="1" applyFill="1" applyBorder="1" applyAlignment="1">
      <alignment wrapText="1"/>
    </xf>
  </cellXfs>
  <cellStyles count="2">
    <cellStyle name="Денежный 2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45"/>
  <sheetViews>
    <sheetView tabSelected="1" topLeftCell="D13" workbookViewId="0">
      <selection activeCell="C6" sqref="C6"/>
    </sheetView>
  </sheetViews>
  <sheetFormatPr defaultRowHeight="15.75"/>
  <cols>
    <col min="1" max="1" width="9.140625" style="6"/>
    <col min="2" max="2" width="34.42578125" style="6" customWidth="1"/>
    <col min="3" max="20" width="9.140625" style="6"/>
    <col min="21" max="21" width="46.85546875" style="6" customWidth="1"/>
    <col min="22" max="16384" width="9.140625" style="6"/>
  </cols>
  <sheetData>
    <row r="1" spans="1:21" ht="41.25" customHeight="1">
      <c r="A1" s="37" t="s">
        <v>38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</row>
    <row r="2" spans="1:21">
      <c r="A2" s="39" t="s">
        <v>0</v>
      </c>
      <c r="B2" s="46" t="s">
        <v>1</v>
      </c>
      <c r="C2" s="41" t="s">
        <v>2</v>
      </c>
      <c r="D2" s="42"/>
      <c r="E2" s="42"/>
      <c r="F2" s="42"/>
      <c r="G2" s="42"/>
      <c r="H2" s="43"/>
      <c r="I2" s="41" t="s">
        <v>3</v>
      </c>
      <c r="J2" s="44"/>
      <c r="K2" s="44"/>
      <c r="L2" s="44"/>
      <c r="M2" s="44"/>
      <c r="N2" s="45"/>
      <c r="O2" s="41" t="s">
        <v>4</v>
      </c>
      <c r="P2" s="44"/>
      <c r="Q2" s="44"/>
      <c r="R2" s="44"/>
      <c r="S2" s="44"/>
      <c r="T2" s="45"/>
      <c r="U2" s="46" t="s">
        <v>5</v>
      </c>
    </row>
    <row r="3" spans="1:21" ht="115.5">
      <c r="A3" s="40"/>
      <c r="B3" s="47"/>
      <c r="C3" s="10" t="s">
        <v>6</v>
      </c>
      <c r="D3" s="1" t="s">
        <v>7</v>
      </c>
      <c r="E3" s="1" t="s">
        <v>30</v>
      </c>
      <c r="F3" s="1" t="s">
        <v>31</v>
      </c>
      <c r="G3" s="1" t="s">
        <v>32</v>
      </c>
      <c r="H3" s="1" t="s">
        <v>33</v>
      </c>
      <c r="I3" s="1" t="s">
        <v>6</v>
      </c>
      <c r="J3" s="1" t="s">
        <v>7</v>
      </c>
      <c r="K3" s="1" t="s">
        <v>30</v>
      </c>
      <c r="L3" s="1" t="s">
        <v>31</v>
      </c>
      <c r="M3" s="1" t="s">
        <v>32</v>
      </c>
      <c r="N3" s="1" t="s">
        <v>33</v>
      </c>
      <c r="O3" s="1" t="s">
        <v>6</v>
      </c>
      <c r="P3" s="1" t="s">
        <v>7</v>
      </c>
      <c r="Q3" s="1" t="s">
        <v>30</v>
      </c>
      <c r="R3" s="1" t="s">
        <v>31</v>
      </c>
      <c r="S3" s="1" t="s">
        <v>32</v>
      </c>
      <c r="T3" s="1" t="s">
        <v>33</v>
      </c>
      <c r="U3" s="47"/>
    </row>
    <row r="4" spans="1:21">
      <c r="A4" s="2">
        <v>1</v>
      </c>
      <c r="B4" s="2">
        <v>2</v>
      </c>
      <c r="C4" s="2">
        <v>3</v>
      </c>
      <c r="D4" s="2">
        <v>4</v>
      </c>
      <c r="E4" s="2">
        <v>5</v>
      </c>
      <c r="F4" s="2">
        <v>6</v>
      </c>
      <c r="G4" s="2"/>
      <c r="H4" s="2">
        <v>7</v>
      </c>
      <c r="I4" s="2">
        <v>8</v>
      </c>
      <c r="J4" s="2">
        <v>9</v>
      </c>
      <c r="K4" s="2">
        <v>10</v>
      </c>
      <c r="L4" s="2">
        <v>11</v>
      </c>
      <c r="M4" s="2"/>
      <c r="N4" s="2">
        <v>12</v>
      </c>
      <c r="O4" s="2">
        <v>13</v>
      </c>
      <c r="P4" s="2">
        <v>14</v>
      </c>
      <c r="Q4" s="2">
        <v>15</v>
      </c>
      <c r="R4" s="2">
        <v>16</v>
      </c>
      <c r="S4" s="2"/>
      <c r="T4" s="2">
        <v>17</v>
      </c>
      <c r="U4" s="2">
        <v>18</v>
      </c>
    </row>
    <row r="5" spans="1:21" ht="150" customHeight="1">
      <c r="A5" s="11" t="s">
        <v>8</v>
      </c>
      <c r="B5" s="12" t="s">
        <v>9</v>
      </c>
      <c r="C5" s="4">
        <f>D5+E5+F5+G5+H5</f>
        <v>2180</v>
      </c>
      <c r="D5" s="4">
        <v>0</v>
      </c>
      <c r="E5" s="4">
        <v>0</v>
      </c>
      <c r="F5" s="4">
        <v>2180</v>
      </c>
      <c r="G5" s="4">
        <v>0</v>
      </c>
      <c r="H5" s="4">
        <v>0</v>
      </c>
      <c r="I5" s="4">
        <f>J5+K5+L5+M5+N5</f>
        <v>2180</v>
      </c>
      <c r="J5" s="4">
        <v>0</v>
      </c>
      <c r="K5" s="4">
        <v>0</v>
      </c>
      <c r="L5" s="4">
        <v>2180</v>
      </c>
      <c r="M5" s="4">
        <v>0</v>
      </c>
      <c r="N5" s="4">
        <v>0</v>
      </c>
      <c r="O5" s="3">
        <f>P5+Q5+R5+S5</f>
        <v>405.4</v>
      </c>
      <c r="P5" s="3">
        <v>0</v>
      </c>
      <c r="Q5" s="3">
        <v>0</v>
      </c>
      <c r="R5" s="3">
        <v>405.4</v>
      </c>
      <c r="S5" s="3">
        <v>0</v>
      </c>
      <c r="T5" s="3">
        <v>0</v>
      </c>
      <c r="U5" s="48" t="s">
        <v>36</v>
      </c>
    </row>
    <row r="6" spans="1:21" ht="128.25" customHeight="1">
      <c r="A6" s="11" t="s">
        <v>21</v>
      </c>
      <c r="B6" s="12" t="s">
        <v>27</v>
      </c>
      <c r="C6" s="4">
        <v>2075</v>
      </c>
      <c r="D6" s="4">
        <v>0</v>
      </c>
      <c r="E6" s="4">
        <v>0</v>
      </c>
      <c r="F6" s="4">
        <v>2075</v>
      </c>
      <c r="G6" s="4">
        <v>0</v>
      </c>
      <c r="H6" s="4">
        <v>0</v>
      </c>
      <c r="I6" s="4">
        <f t="shared" ref="I6:L7" si="0">C6</f>
        <v>2075</v>
      </c>
      <c r="J6" s="4">
        <f t="shared" si="0"/>
        <v>0</v>
      </c>
      <c r="K6" s="4">
        <f t="shared" si="0"/>
        <v>0</v>
      </c>
      <c r="L6" s="4">
        <f t="shared" si="0"/>
        <v>2075</v>
      </c>
      <c r="M6" s="4">
        <v>0</v>
      </c>
      <c r="N6" s="4">
        <f t="shared" ref="N6:N7" si="1">H6</f>
        <v>0</v>
      </c>
      <c r="O6" s="3">
        <f>P6+Q6+R6+S6+T6</f>
        <v>405.4</v>
      </c>
      <c r="P6" s="3">
        <v>0</v>
      </c>
      <c r="Q6" s="3">
        <v>0</v>
      </c>
      <c r="R6" s="3">
        <v>405.4</v>
      </c>
      <c r="S6" s="3">
        <v>0</v>
      </c>
      <c r="T6" s="3">
        <v>0</v>
      </c>
      <c r="U6" s="49"/>
    </row>
    <row r="7" spans="1:21" ht="150" customHeight="1">
      <c r="A7" s="11" t="s">
        <v>22</v>
      </c>
      <c r="B7" s="12" t="s">
        <v>24</v>
      </c>
      <c r="C7" s="4">
        <v>105</v>
      </c>
      <c r="D7" s="4">
        <v>0</v>
      </c>
      <c r="E7" s="4">
        <v>0</v>
      </c>
      <c r="F7" s="4">
        <v>105</v>
      </c>
      <c r="G7" s="4">
        <v>0</v>
      </c>
      <c r="H7" s="4">
        <v>0</v>
      </c>
      <c r="I7" s="4">
        <f t="shared" si="0"/>
        <v>105</v>
      </c>
      <c r="J7" s="4">
        <f t="shared" si="0"/>
        <v>0</v>
      </c>
      <c r="K7" s="4">
        <f t="shared" si="0"/>
        <v>0</v>
      </c>
      <c r="L7" s="4">
        <f t="shared" si="0"/>
        <v>105</v>
      </c>
      <c r="M7" s="4">
        <v>0</v>
      </c>
      <c r="N7" s="4">
        <f t="shared" si="1"/>
        <v>0</v>
      </c>
      <c r="O7" s="3">
        <v>0</v>
      </c>
      <c r="P7" s="3">
        <v>0</v>
      </c>
      <c r="Q7" s="3">
        <v>0</v>
      </c>
      <c r="R7" s="3">
        <v>0</v>
      </c>
      <c r="S7" s="3">
        <v>0</v>
      </c>
      <c r="T7" s="3">
        <v>0</v>
      </c>
      <c r="U7" s="13" t="s">
        <v>43</v>
      </c>
    </row>
    <row r="8" spans="1:21" ht="174" customHeight="1">
      <c r="A8" s="14" t="s">
        <v>10</v>
      </c>
      <c r="B8" s="12" t="s">
        <v>29</v>
      </c>
      <c r="C8" s="3">
        <f>D8+E8+F8+G8+H8</f>
        <v>18839.800000000003</v>
      </c>
      <c r="D8" s="3">
        <v>0</v>
      </c>
      <c r="E8" s="3">
        <v>0</v>
      </c>
      <c r="F8" s="3">
        <v>18079.400000000001</v>
      </c>
      <c r="G8" s="3">
        <v>0</v>
      </c>
      <c r="H8" s="3">
        <v>760.4</v>
      </c>
      <c r="I8" s="3">
        <f>J8+K8+L8+M8+N8</f>
        <v>18839.800000000003</v>
      </c>
      <c r="J8" s="3">
        <v>0</v>
      </c>
      <c r="K8" s="3">
        <v>0</v>
      </c>
      <c r="L8" s="3">
        <f>F8</f>
        <v>18079.400000000001</v>
      </c>
      <c r="M8" s="3">
        <v>0</v>
      </c>
      <c r="N8" s="3">
        <v>760.4</v>
      </c>
      <c r="O8" s="3">
        <f>P8+Q8+R8+S8+T8</f>
        <v>3320.7</v>
      </c>
      <c r="P8" s="3">
        <v>0</v>
      </c>
      <c r="Q8" s="3">
        <v>0</v>
      </c>
      <c r="R8" s="3">
        <v>2978</v>
      </c>
      <c r="S8" s="3">
        <v>0</v>
      </c>
      <c r="T8" s="3">
        <v>342.7</v>
      </c>
      <c r="U8" s="15" t="s">
        <v>37</v>
      </c>
    </row>
    <row r="9" spans="1:21" ht="256.5" customHeight="1">
      <c r="A9" s="14" t="s">
        <v>11</v>
      </c>
      <c r="B9" s="12" t="s">
        <v>23</v>
      </c>
      <c r="C9" s="4">
        <f>D9+E9+F9+G9+H9</f>
        <v>463</v>
      </c>
      <c r="D9" s="4">
        <v>0</v>
      </c>
      <c r="E9" s="4">
        <v>0</v>
      </c>
      <c r="F9" s="4">
        <v>463</v>
      </c>
      <c r="G9" s="4">
        <v>0</v>
      </c>
      <c r="H9" s="4">
        <v>0</v>
      </c>
      <c r="I9" s="4">
        <f>J9+K9+L9+M9+N9</f>
        <v>463</v>
      </c>
      <c r="J9" s="4">
        <v>0</v>
      </c>
      <c r="K9" s="4">
        <v>0</v>
      </c>
      <c r="L9" s="4">
        <v>463</v>
      </c>
      <c r="M9" s="4">
        <v>0</v>
      </c>
      <c r="N9" s="4">
        <v>0</v>
      </c>
      <c r="O9" s="4">
        <v>0</v>
      </c>
      <c r="P9" s="4">
        <v>0</v>
      </c>
      <c r="Q9" s="4">
        <v>0</v>
      </c>
      <c r="R9" s="4">
        <v>0</v>
      </c>
      <c r="S9" s="4">
        <v>0</v>
      </c>
      <c r="T9" s="4">
        <v>0</v>
      </c>
      <c r="U9" s="16" t="s">
        <v>39</v>
      </c>
    </row>
    <row r="10" spans="1:21" ht="225" customHeight="1">
      <c r="A10" s="14" t="s">
        <v>12</v>
      </c>
      <c r="B10" s="12" t="s">
        <v>25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/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  <c r="U10" s="17" t="s">
        <v>44</v>
      </c>
    </row>
    <row r="11" spans="1:21" ht="131.25" customHeight="1">
      <c r="A11" s="18"/>
      <c r="B11" s="19" t="s">
        <v>13</v>
      </c>
      <c r="C11" s="7">
        <f>F11+H11</f>
        <v>21482.800000000003</v>
      </c>
      <c r="D11" s="7">
        <v>0</v>
      </c>
      <c r="E11" s="7">
        <f>E10+E9+E8+E7+E6</f>
        <v>0</v>
      </c>
      <c r="F11" s="7">
        <f>F10+F9+F7+F8+F6</f>
        <v>20722.400000000001</v>
      </c>
      <c r="G11" s="7">
        <v>0</v>
      </c>
      <c r="H11" s="7">
        <v>760.4</v>
      </c>
      <c r="I11" s="7">
        <f>L11+N11</f>
        <v>21482.800000000003</v>
      </c>
      <c r="J11" s="7">
        <v>0</v>
      </c>
      <c r="K11" s="7">
        <f>K10+K9+K8+K7+K6</f>
        <v>0</v>
      </c>
      <c r="L11" s="7">
        <f>L10+L9+L8+L7+L6</f>
        <v>20722.400000000001</v>
      </c>
      <c r="M11" s="7">
        <v>0</v>
      </c>
      <c r="N11" s="7">
        <v>760.4</v>
      </c>
      <c r="O11" s="7">
        <f>O10+O9+O8+O7+O5</f>
        <v>3726.1</v>
      </c>
      <c r="P11" s="7">
        <v>0</v>
      </c>
      <c r="Q11" s="7">
        <v>0</v>
      </c>
      <c r="R11" s="7">
        <f>R10+R9+R8+R7+R5</f>
        <v>3383.4</v>
      </c>
      <c r="S11" s="7">
        <v>0</v>
      </c>
      <c r="T11" s="7">
        <f>T10+T9+T8+T7+T6+T5</f>
        <v>342.7</v>
      </c>
      <c r="U11" s="20" t="s">
        <v>40</v>
      </c>
    </row>
    <row r="12" spans="1:21" ht="177" customHeight="1">
      <c r="A12" s="14" t="s">
        <v>14</v>
      </c>
      <c r="B12" s="12" t="s">
        <v>26</v>
      </c>
      <c r="C12" s="3">
        <f>F12+H12</f>
        <v>62829</v>
      </c>
      <c r="D12" s="3">
        <v>0</v>
      </c>
      <c r="E12" s="3">
        <v>0</v>
      </c>
      <c r="F12" s="3">
        <v>61122.400000000001</v>
      </c>
      <c r="G12" s="3">
        <v>0</v>
      </c>
      <c r="H12" s="3">
        <v>1706.6</v>
      </c>
      <c r="I12" s="3">
        <f>L12+N12</f>
        <v>62829</v>
      </c>
      <c r="J12" s="3">
        <v>0</v>
      </c>
      <c r="K12" s="3">
        <f>K10+K9+K8+K7+K6</f>
        <v>0</v>
      </c>
      <c r="L12" s="3">
        <v>61122.400000000001</v>
      </c>
      <c r="M12" s="3">
        <v>0</v>
      </c>
      <c r="N12" s="3">
        <v>1706.6</v>
      </c>
      <c r="O12" s="3">
        <f>R12+T12</f>
        <v>13130.099999999999</v>
      </c>
      <c r="P12" s="3">
        <v>0</v>
      </c>
      <c r="Q12" s="3">
        <v>0</v>
      </c>
      <c r="R12" s="3">
        <v>12684.3</v>
      </c>
      <c r="S12" s="3">
        <v>0</v>
      </c>
      <c r="T12" s="3">
        <v>445.8</v>
      </c>
      <c r="U12" s="20" t="s">
        <v>35</v>
      </c>
    </row>
    <row r="13" spans="1:21" ht="79.5" customHeight="1">
      <c r="A13" s="21" t="s">
        <v>15</v>
      </c>
      <c r="B13" s="22" t="s">
        <v>28</v>
      </c>
      <c r="C13" s="23">
        <f>F13+H13</f>
        <v>3125</v>
      </c>
      <c r="D13" s="23">
        <v>0</v>
      </c>
      <c r="E13" s="23">
        <v>0</v>
      </c>
      <c r="F13" s="23">
        <v>3125</v>
      </c>
      <c r="G13" s="23">
        <v>0</v>
      </c>
      <c r="H13" s="23">
        <v>0</v>
      </c>
      <c r="I13" s="23">
        <f>L13+N13</f>
        <v>3125</v>
      </c>
      <c r="J13" s="23">
        <v>0</v>
      </c>
      <c r="K13" s="23">
        <v>0</v>
      </c>
      <c r="L13" s="23">
        <v>3125</v>
      </c>
      <c r="M13" s="23">
        <v>0</v>
      </c>
      <c r="N13" s="23">
        <v>0</v>
      </c>
      <c r="O13" s="8">
        <f>P13+Q13+R13+S13+T13</f>
        <v>379.7</v>
      </c>
      <c r="P13" s="8">
        <v>0</v>
      </c>
      <c r="Q13" s="8">
        <v>0</v>
      </c>
      <c r="R13" s="8">
        <v>379.7</v>
      </c>
      <c r="S13" s="8">
        <v>0</v>
      </c>
      <c r="T13" s="8">
        <v>0</v>
      </c>
      <c r="U13" s="20" t="s">
        <v>34</v>
      </c>
    </row>
    <row r="14" spans="1:21" ht="156.75" customHeight="1">
      <c r="A14" s="24"/>
      <c r="B14" s="25" t="s">
        <v>16</v>
      </c>
      <c r="C14" s="9">
        <f>F14+H14</f>
        <v>65954</v>
      </c>
      <c r="D14" s="9">
        <v>0</v>
      </c>
      <c r="E14" s="9">
        <v>0</v>
      </c>
      <c r="F14" s="9">
        <f>F13+F12</f>
        <v>64247.4</v>
      </c>
      <c r="G14" s="9">
        <v>0</v>
      </c>
      <c r="H14" s="9">
        <f>H13+H12</f>
        <v>1706.6</v>
      </c>
      <c r="I14" s="9">
        <f>L14+N14</f>
        <v>65954</v>
      </c>
      <c r="J14" s="9">
        <v>0</v>
      </c>
      <c r="K14" s="9">
        <v>0</v>
      </c>
      <c r="L14" s="9">
        <v>64247.4</v>
      </c>
      <c r="M14" s="9">
        <v>0</v>
      </c>
      <c r="N14" s="9">
        <v>1706.6</v>
      </c>
      <c r="O14" s="9">
        <f>O13+O12</f>
        <v>13509.8</v>
      </c>
      <c r="P14" s="9">
        <v>0</v>
      </c>
      <c r="Q14" s="9">
        <v>0</v>
      </c>
      <c r="R14" s="9">
        <f>R13+R12</f>
        <v>13064</v>
      </c>
      <c r="S14" s="9">
        <v>0</v>
      </c>
      <c r="T14" s="9">
        <f>T13+T12</f>
        <v>445.8</v>
      </c>
      <c r="U14" s="20" t="s">
        <v>41</v>
      </c>
    </row>
    <row r="15" spans="1:21" ht="138.75" customHeight="1">
      <c r="A15" s="18"/>
      <c r="B15" s="19" t="s">
        <v>17</v>
      </c>
      <c r="C15" s="7">
        <f>F15+H15</f>
        <v>87436.800000000003</v>
      </c>
      <c r="D15" s="7">
        <v>0</v>
      </c>
      <c r="E15" s="7">
        <f>E14+E11</f>
        <v>0</v>
      </c>
      <c r="F15" s="7">
        <f>F14+F11</f>
        <v>84969.8</v>
      </c>
      <c r="G15" s="7">
        <v>0</v>
      </c>
      <c r="H15" s="7">
        <f>H14+H11</f>
        <v>2467</v>
      </c>
      <c r="I15" s="7">
        <f>I14+I11</f>
        <v>87436.800000000003</v>
      </c>
      <c r="J15" s="7">
        <v>0</v>
      </c>
      <c r="K15" s="7">
        <f>K14+K11</f>
        <v>0</v>
      </c>
      <c r="L15" s="7">
        <f>L14+L11</f>
        <v>84969.8</v>
      </c>
      <c r="M15" s="7">
        <v>0</v>
      </c>
      <c r="N15" s="7">
        <f>N14+N11</f>
        <v>2467</v>
      </c>
      <c r="O15" s="7">
        <f>O14+O11</f>
        <v>17235.899999999998</v>
      </c>
      <c r="P15" s="7">
        <v>0</v>
      </c>
      <c r="Q15" s="7">
        <v>0</v>
      </c>
      <c r="R15" s="7">
        <f>R14+R11</f>
        <v>16447.400000000001</v>
      </c>
      <c r="S15" s="7">
        <v>0</v>
      </c>
      <c r="T15" s="7">
        <f>T14+T11</f>
        <v>788.5</v>
      </c>
      <c r="U15" s="15" t="s">
        <v>42</v>
      </c>
    </row>
    <row r="16" spans="1:21" ht="17.25" customHeight="1"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26"/>
    </row>
    <row r="17" spans="1:21" ht="20.25" customHeight="1"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27"/>
    </row>
    <row r="18" spans="1:21" ht="21" customHeight="1">
      <c r="A18" s="35" t="s">
        <v>18</v>
      </c>
      <c r="B18" s="35"/>
      <c r="C18" s="28"/>
      <c r="D18" s="28"/>
      <c r="E18" s="28"/>
      <c r="F18" s="29"/>
      <c r="G18" s="30"/>
      <c r="U18" s="31"/>
    </row>
    <row r="19" spans="1:21" ht="24.75" customHeight="1">
      <c r="A19" s="32"/>
      <c r="B19" s="32"/>
      <c r="C19" s="36" t="s">
        <v>19</v>
      </c>
      <c r="D19" s="36"/>
      <c r="E19" s="36" t="s">
        <v>20</v>
      </c>
      <c r="F19" s="36"/>
      <c r="G19" s="33"/>
      <c r="U19" s="26"/>
    </row>
    <row r="20" spans="1:21">
      <c r="A20" s="32"/>
      <c r="B20" s="32"/>
      <c r="C20" s="32"/>
      <c r="D20" s="32"/>
      <c r="E20" s="32"/>
      <c r="F20" s="32"/>
      <c r="G20" s="32"/>
      <c r="U20" s="26"/>
    </row>
    <row r="21" spans="1:21" ht="98.25" customHeight="1">
      <c r="U21" s="34"/>
    </row>
    <row r="22" spans="1:21" ht="63.75" customHeight="1">
      <c r="U22" s="34"/>
    </row>
    <row r="23" spans="1:21" ht="57" customHeight="1">
      <c r="U23" s="34"/>
    </row>
    <row r="24" spans="1:21" ht="52.5" customHeight="1">
      <c r="U24" s="34"/>
    </row>
    <row r="25" spans="1:21" ht="50.25" customHeight="1">
      <c r="U25" s="34"/>
    </row>
    <row r="26" spans="1:21" ht="41.25" customHeight="1">
      <c r="U26" s="34"/>
    </row>
    <row r="27" spans="1:21" ht="60.75" customHeight="1">
      <c r="U27" s="27"/>
    </row>
    <row r="28" spans="1:21" ht="55.5" customHeight="1">
      <c r="U28" s="27"/>
    </row>
    <row r="29" spans="1:21">
      <c r="U29" s="5"/>
    </row>
    <row r="30" spans="1:21">
      <c r="U30" s="5"/>
    </row>
    <row r="45" spans="6:6">
      <c r="F45" s="6">
        <f>(23.7+100+98.5+98.8+100+100)/6</f>
        <v>86.833333333333329</v>
      </c>
    </row>
  </sheetData>
  <mergeCells count="12">
    <mergeCell ref="U21:U26"/>
    <mergeCell ref="A18:B18"/>
    <mergeCell ref="C19:D19"/>
    <mergeCell ref="E19:F19"/>
    <mergeCell ref="A1:U1"/>
    <mergeCell ref="A2:A3"/>
    <mergeCell ref="C2:H2"/>
    <mergeCell ref="I2:N2"/>
    <mergeCell ref="O2:T2"/>
    <mergeCell ref="U2:U3"/>
    <mergeCell ref="B2:B3"/>
    <mergeCell ref="U5:U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2016-04-19T10:56:50Z</cp:lastPrinted>
  <dcterms:created xsi:type="dcterms:W3CDTF">2016-03-25T07:00:12Z</dcterms:created>
  <dcterms:modified xsi:type="dcterms:W3CDTF">2016-04-19T11:45:45Z</dcterms:modified>
</cp:coreProperties>
</file>