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X:\ПРОГРАММА Развитие муниципальной службы\2021\"/>
    </mc:Choice>
  </mc:AlternateContent>
  <bookViews>
    <workbookView xWindow="0" yWindow="0" windowWidth="23040" windowHeight="8760"/>
  </bookViews>
  <sheets>
    <sheet name="12 мес. 2021 Разв.мун.сл" sheetId="11" r:id="rId1"/>
    <sheet name="Лист1" sheetId="7" r:id="rId2"/>
  </sheets>
  <definedNames>
    <definedName name="_xlnm.Print_Area" localSheetId="0">'12 мес. 2021 Разв.мун.сл'!$A$1:$S$31</definedName>
  </definedNames>
  <calcPr calcId="152511"/>
</workbook>
</file>

<file path=xl/calcChain.xml><?xml version="1.0" encoding="utf-8"?>
<calcChain xmlns="http://schemas.openxmlformats.org/spreadsheetml/2006/main">
  <c r="N25" i="11" l="1"/>
  <c r="O25" i="11"/>
  <c r="P25" i="11"/>
  <c r="M25" i="11"/>
  <c r="P17" i="11"/>
  <c r="O17" i="11"/>
  <c r="N17" i="11"/>
  <c r="M17" i="11"/>
  <c r="P18" i="11"/>
  <c r="K17" i="11"/>
  <c r="J17" i="11"/>
  <c r="I17" i="11"/>
  <c r="E17" i="11"/>
  <c r="F17" i="11"/>
  <c r="G17" i="11"/>
  <c r="D17" i="11"/>
  <c r="C17" i="11"/>
  <c r="C24" i="11"/>
  <c r="M24" i="11"/>
  <c r="H24" i="11"/>
  <c r="T24" i="11" l="1"/>
  <c r="F18" i="11"/>
  <c r="F25" i="11" s="1"/>
  <c r="G25" i="11"/>
  <c r="G26" i="11" s="1"/>
  <c r="E25" i="11"/>
  <c r="E26" i="11" s="1"/>
  <c r="D25" i="11"/>
  <c r="D26" i="11" s="1"/>
  <c r="C10" i="11"/>
  <c r="C9" i="11"/>
  <c r="H18" i="11" l="1"/>
  <c r="M23" i="11" l="1"/>
  <c r="H23" i="11"/>
  <c r="C23" i="11"/>
  <c r="M22" i="11"/>
  <c r="H22" i="11"/>
  <c r="C22" i="11"/>
  <c r="M21" i="11"/>
  <c r="H21" i="11"/>
  <c r="C21" i="11"/>
  <c r="M20" i="11"/>
  <c r="H20" i="11"/>
  <c r="C20" i="11"/>
  <c r="M19" i="11"/>
  <c r="H19" i="11"/>
  <c r="C19" i="11"/>
  <c r="M18" i="11"/>
  <c r="C18" i="11"/>
  <c r="T18" i="11" s="1"/>
  <c r="Q17" i="11"/>
  <c r="Q25" i="11" s="1"/>
  <c r="O26" i="11"/>
  <c r="N26" i="11"/>
  <c r="L17" i="11"/>
  <c r="L25" i="11" s="1"/>
  <c r="L26" i="11" s="1"/>
  <c r="K25" i="11"/>
  <c r="M14" i="11"/>
  <c r="H14" i="11"/>
  <c r="C14" i="11"/>
  <c r="K13" i="11"/>
  <c r="H13" i="11" s="1"/>
  <c r="F13" i="11"/>
  <c r="F15" i="11" s="1"/>
  <c r="F26" i="11" s="1"/>
  <c r="C13" i="11"/>
  <c r="C15" i="11" s="1"/>
  <c r="M11" i="11"/>
  <c r="H11" i="11"/>
  <c r="C11" i="11"/>
  <c r="M10" i="11"/>
  <c r="H10" i="11"/>
  <c r="Q9" i="11"/>
  <c r="P9" i="11"/>
  <c r="P15" i="11" s="1"/>
  <c r="K9" i="11"/>
  <c r="K15" i="11" s="1"/>
  <c r="H17" i="11" l="1"/>
  <c r="J25" i="11"/>
  <c r="J26" i="11" s="1"/>
  <c r="M9" i="11"/>
  <c r="T22" i="11"/>
  <c r="H9" i="11"/>
  <c r="C25" i="11"/>
  <c r="C26" i="11" s="1"/>
  <c r="T21" i="11"/>
  <c r="T20" i="11"/>
  <c r="T19" i="11"/>
  <c r="T23" i="11"/>
  <c r="K26" i="11"/>
  <c r="H15" i="11"/>
  <c r="P26" i="11"/>
  <c r="M15" i="11"/>
  <c r="I25" i="11"/>
  <c r="I26" i="11" s="1"/>
  <c r="T17" i="11" l="1"/>
  <c r="H25" i="11"/>
  <c r="T25" i="11" s="1"/>
  <c r="M26" i="11"/>
  <c r="H26" i="11" l="1"/>
  <c r="T26" i="11" s="1"/>
</calcChain>
</file>

<file path=xl/comments1.xml><?xml version="1.0" encoding="utf-8"?>
<comments xmlns="http://schemas.openxmlformats.org/spreadsheetml/2006/main">
  <authors>
    <author>Zarovnyatnih_OS</author>
    <author>BunakLD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19.2.01.99990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19.2.01.99990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19.2.02.99990</t>
        </r>
      </text>
    </comment>
    <comment ref="C26" authorId="1" shapeId="0">
      <text>
        <r>
          <rPr>
            <b/>
            <sz val="9"/>
            <color indexed="81"/>
            <rFont val="Tahoma"/>
            <family val="2"/>
            <charset val="204"/>
          </rPr>
          <t>BunakLD:</t>
        </r>
        <r>
          <rPr>
            <sz val="9"/>
            <color indexed="81"/>
            <rFont val="Tahoma"/>
            <family val="2"/>
            <charset val="204"/>
          </rPr>
          <t xml:space="preserve">
пост 356 от 18.12.2015 (в ред. от 19.09.2016 №214-па)
</t>
        </r>
      </text>
    </comment>
  </commentList>
</comments>
</file>

<file path=xl/sharedStrings.xml><?xml version="1.0" encoding="utf-8"?>
<sst xmlns="http://schemas.openxmlformats.org/spreadsheetml/2006/main" count="67" uniqueCount="55">
  <si>
    <t>№№</t>
  </si>
  <si>
    <t>Наименование подпрограмм, 
мероприятий</t>
  </si>
  <si>
    <t>всего</t>
  </si>
  <si>
    <t xml:space="preserve">федеральный 
бюджет
</t>
  </si>
  <si>
    <t xml:space="preserve">окружной
бюджет 
</t>
  </si>
  <si>
    <t xml:space="preserve">городской
 бюджет
</t>
  </si>
  <si>
    <t xml:space="preserve">другие 
источники
</t>
  </si>
  <si>
    <t>Уточненный план по бюджету*</t>
  </si>
  <si>
    <t>Кассовое исполнение*</t>
  </si>
  <si>
    <t xml:space="preserve">Результат реализации 
мероприятия, причина невыполнения или неполного выполнения мероприятия
</t>
  </si>
  <si>
    <t>МКУ Администрация г.Пыть-Яха</t>
  </si>
  <si>
    <t>Дума г.Пыть-Яха</t>
  </si>
  <si>
    <t>Всего по Программе</t>
  </si>
  <si>
    <t>Расходы на обеспечение деятельности (оказание услуг) муниципальных учреждений</t>
  </si>
  <si>
    <t>Расходы на обеспечение функций органов местного самоуправления городского округа</t>
  </si>
  <si>
    <t>Прочие мероприятия органов местного самоуправления городского округа</t>
  </si>
  <si>
    <t>тыс. руб.</t>
  </si>
  <si>
    <t>Высшее должностное лицо муниципального образования городской округ город Пыть-Ях</t>
  </si>
  <si>
    <t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</t>
  </si>
  <si>
    <t>Таблица № 1</t>
  </si>
  <si>
    <t>Подпрограмма 1. Повышение профессионального уровня муниципальных служащих и резерва управленческих кадров в городе Пыть-Яхе</t>
  </si>
  <si>
    <t>Дополнительное профессиональное образование муниципальных служащих и лиц, замещающих муниципальные должности, по приоритетным и иным направлениям (1)</t>
  </si>
  <si>
    <t>Подпрограмма 3. Создание условий для развития, повышения престижа и открытости муниципальной службы в городе Пыть-Яхе</t>
  </si>
  <si>
    <t>3.1.</t>
  </si>
  <si>
    <t>Содействие развитию управленческой культуры и повышению престижа и муниципальной службы в городе Пыть-Яхе (5)</t>
  </si>
  <si>
    <t>Всего по подпрограммам 1,3</t>
  </si>
  <si>
    <t>Подпрограмма 4. «Обеспечение деятельности администрации города Пыть-Яха»</t>
  </si>
  <si>
    <t>Всего по подпрограмме 4</t>
  </si>
  <si>
    <t>Обеспечение условий для осуществления деятельности органов местного самоуправления города Пыть-Яха и муниципальных учреждений города. (6,7</t>
  </si>
  <si>
    <t>Полномочия главы города Пыть-Яха в сфере наград и почётных званий</t>
  </si>
  <si>
    <t xml:space="preserve">Реализация переданных государственных полномочий по государственной регистрации актов гражданского состояния </t>
  </si>
  <si>
    <t>Отчет о ходе реализации  целевой программы
«Развитие муниципальной службы в городе Пыть-Яхе»</t>
  </si>
  <si>
    <t xml:space="preserve">             </t>
  </si>
  <si>
    <t>Директор МКУ "УМТО г.Пыть-Яха"</t>
  </si>
  <si>
    <t>Сланина Н.А.</t>
  </si>
  <si>
    <t>4.1.</t>
  </si>
  <si>
    <t>4.1.1.</t>
  </si>
  <si>
    <t>4.1.2.</t>
  </si>
  <si>
    <t>4.1.3.</t>
  </si>
  <si>
    <t>4.1.4.</t>
  </si>
  <si>
    <t>4.1.5.</t>
  </si>
  <si>
    <t>4.1.6.</t>
  </si>
  <si>
    <t>1.2.</t>
  </si>
  <si>
    <t>Начальник  муниципальной службы, кадров и наград</t>
  </si>
  <si>
    <t>Каримова Я.Ю.</t>
  </si>
  <si>
    <t>за январь-декабрь 2021 года</t>
  </si>
  <si>
    <t xml:space="preserve">План по программе 
(постановление администрации города от 10.12.2018  № 430-па, в редакции от 27.10.2021) </t>
  </si>
  <si>
    <t>Освоение бюджетных средств осуществлено в рамках программных мероприятий запланированных, на январь-декабрь 2021 г., посредством заключения муниципальных контрактов, выплаты з/платы, оплаты льготного проезда, командировочных расходов, перечислений налогов</t>
  </si>
  <si>
    <t>Освоение бюджетных средств осуществлено в рамках программных мероприятий запланированных, на январь-декабрь 2021 г., посредством заключения муниципальных контрактов, выплаты з/платы, командировочных расходов, перечислений налогов.</t>
  </si>
  <si>
    <t>Освоение бюджетных средств осуществлено в рамках программных мероприятий запланированных, на январь-декабрь 2021 г., посредством выплаты з/платы, начисления на выплаты по оплате труда.</t>
  </si>
  <si>
    <t>Освоение бюджетных средств осуществлено в рамках программных мероприятий запланированных, на январь-декабрь 2021 г.</t>
  </si>
  <si>
    <t>Поощрение муниципальных управленческих команд по подготовке и проведению Всероссийской переписи населения 2020 года за счет средств резервного фонда Правительства Ханты-Мансийского автономного округа-Югры</t>
  </si>
  <si>
    <t>4.1.7.</t>
  </si>
  <si>
    <t xml:space="preserve">За отчетный период допоплнитьельное образование получили 61 мун.сл. И 2 лица, замещающих МД в ОМСУ города Пыть-Яха </t>
  </si>
  <si>
    <t xml:space="preserve">Конкурс «Лучший муниципальный служащий администрации города Пыть-Яха» в 2021 году признан несостоявшимся, в связи с отсутствием заявок. Проведен конкурс рисунков, посвященных Дню образования ХМАО-Югры – «Рисуем любимый округ» среди детей и молодежи города. Определены три победителя (1, 2 и 3 место), дипломами поощрены все участники конкурса (30 чел.)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</si>
</sst>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00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Fill="1" applyBorder="1" applyAlignment="1">
      <alignment horizontal="center" vertical="top"/>
    </xf>
    <xf numFmtId="0" fontId="0" fillId="0" borderId="0" xfId="0" applyFill="1"/>
    <xf numFmtId="0" fontId="1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/>
    <xf numFmtId="4" fontId="2" fillId="0" borderId="0" xfId="0" applyNumberFormat="1" applyFont="1" applyFill="1"/>
    <xf numFmtId="4" fontId="4" fillId="0" borderId="0" xfId="0" applyNumberFormat="1" applyFont="1" applyFill="1"/>
    <xf numFmtId="0" fontId="11" fillId="0" borderId="4" xfId="0" applyNumberFormat="1" applyFont="1" applyBorder="1" applyAlignment="1">
      <alignment horizontal="justify" vertical="center"/>
    </xf>
    <xf numFmtId="166" fontId="12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top"/>
    </xf>
    <xf numFmtId="166" fontId="12" fillId="0" borderId="4" xfId="0" applyNumberFormat="1" applyFont="1" applyFill="1" applyBorder="1" applyAlignment="1">
      <alignment horizontal="left" vertical="center" wrapText="1"/>
    </xf>
    <xf numFmtId="4" fontId="10" fillId="0" borderId="5" xfId="0" applyNumberFormat="1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0" fontId="15" fillId="0" borderId="0" xfId="0" applyFont="1" applyFill="1"/>
    <xf numFmtId="0" fontId="0" fillId="0" borderId="0" xfId="0" applyBorder="1"/>
    <xf numFmtId="2" fontId="9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/>
    <xf numFmtId="2" fontId="9" fillId="0" borderId="0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left" vertical="center" wrapText="1"/>
    </xf>
    <xf numFmtId="166" fontId="10" fillId="0" borderId="4" xfId="0" applyNumberFormat="1" applyFont="1" applyFill="1" applyBorder="1" applyAlignment="1">
      <alignment horizontal="left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4" fontId="10" fillId="0" borderId="8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0" fontId="9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/>
    <xf numFmtId="0" fontId="1" fillId="3" borderId="0" xfId="0" applyFont="1" applyFill="1"/>
    <xf numFmtId="0" fontId="1" fillId="3" borderId="0" xfId="0" applyFont="1" applyFill="1" applyBorder="1"/>
    <xf numFmtId="2" fontId="1" fillId="3" borderId="0" xfId="0" applyNumberFormat="1" applyFont="1" applyFill="1" applyBorder="1"/>
    <xf numFmtId="2" fontId="2" fillId="3" borderId="0" xfId="0" applyNumberFormat="1" applyFont="1" applyFill="1" applyBorder="1" applyAlignment="1">
      <alignment horizontal="center" vertical="top"/>
    </xf>
    <xf numFmtId="2" fontId="1" fillId="3" borderId="0" xfId="0" applyNumberFormat="1" applyFont="1" applyFill="1"/>
    <xf numFmtId="0" fontId="7" fillId="4" borderId="0" xfId="0" applyFont="1" applyFill="1"/>
    <xf numFmtId="0" fontId="9" fillId="4" borderId="1" xfId="0" applyFont="1" applyFill="1" applyBorder="1" applyAlignment="1">
      <alignment horizontal="center" vertical="top" wrapText="1"/>
    </xf>
    <xf numFmtId="165" fontId="3" fillId="4" borderId="0" xfId="0" applyNumberFormat="1" applyFont="1" applyFill="1"/>
    <xf numFmtId="0" fontId="3" fillId="4" borderId="0" xfId="0" applyFont="1" applyFill="1" applyBorder="1" applyAlignment="1">
      <alignment horizontal="center" vertical="top"/>
    </xf>
    <xf numFmtId="165" fontId="3" fillId="4" borderId="0" xfId="0" applyNumberFormat="1" applyFont="1" applyFill="1" applyAlignment="1">
      <alignment wrapText="1"/>
    </xf>
    <xf numFmtId="0" fontId="3" fillId="4" borderId="0" xfId="0" applyFont="1" applyFill="1"/>
    <xf numFmtId="2" fontId="3" fillId="4" borderId="0" xfId="0" applyNumberFormat="1" applyFont="1" applyFill="1"/>
    <xf numFmtId="43" fontId="3" fillId="4" borderId="0" xfId="0" applyNumberFormat="1" applyFont="1" applyFill="1"/>
    <xf numFmtId="165" fontId="1" fillId="4" borderId="0" xfId="0" applyNumberFormat="1" applyFont="1" applyFill="1"/>
    <xf numFmtId="0" fontId="1" fillId="4" borderId="0" xfId="0" applyFont="1" applyFill="1"/>
    <xf numFmtId="4" fontId="1" fillId="4" borderId="0" xfId="0" applyNumberFormat="1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/>
    <xf numFmtId="0" fontId="9" fillId="0" borderId="10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left" vertical="center" wrapText="1"/>
    </xf>
    <xf numFmtId="0" fontId="3" fillId="5" borderId="0" xfId="0" applyFont="1" applyFill="1"/>
    <xf numFmtId="0" fontId="11" fillId="5" borderId="4" xfId="0" applyFont="1" applyFill="1" applyBorder="1" applyAlignment="1">
      <alignment horizontal="center" vertical="center"/>
    </xf>
    <xf numFmtId="166" fontId="12" fillId="5" borderId="4" xfId="0" applyNumberFormat="1" applyFont="1" applyFill="1" applyBorder="1" applyAlignment="1">
      <alignment horizontal="left" vertical="center" wrapText="1"/>
    </xf>
    <xf numFmtId="0" fontId="3" fillId="5" borderId="0" xfId="0" applyFont="1" applyFill="1" applyAlignment="1">
      <alignment vertical="top"/>
    </xf>
    <xf numFmtId="0" fontId="11" fillId="5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4" fontId="11" fillId="5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11" fillId="5" borderId="0" xfId="1" applyNumberFormat="1" applyFont="1" applyFill="1" applyAlignment="1">
      <alignment horizontal="center" vertical="center"/>
    </xf>
    <xf numFmtId="4" fontId="11" fillId="5" borderId="1" xfId="1" applyNumberFormat="1" applyFont="1" applyFill="1" applyBorder="1" applyAlignment="1">
      <alignment horizontal="center" vertical="center"/>
    </xf>
    <xf numFmtId="4" fontId="11" fillId="3" borderId="0" xfId="1" applyNumberFormat="1" applyFont="1" applyFill="1" applyAlignment="1">
      <alignment horizontal="center" vertical="center"/>
    </xf>
    <xf numFmtId="4" fontId="11" fillId="3" borderId="1" xfId="1" applyNumberFormat="1" applyFont="1" applyFill="1" applyBorder="1" applyAlignment="1">
      <alignment horizontal="center" vertical="center"/>
    </xf>
    <xf numFmtId="4" fontId="11" fillId="4" borderId="0" xfId="1" applyNumberFormat="1" applyFont="1" applyFill="1" applyAlignment="1">
      <alignment horizontal="center" vertical="center"/>
    </xf>
    <xf numFmtId="4" fontId="11" fillId="4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5" fontId="9" fillId="4" borderId="1" xfId="1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3" borderId="4" xfId="1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4" borderId="4" xfId="1" applyNumberFormat="1" applyFont="1" applyFill="1" applyBorder="1" applyAlignment="1">
      <alignment horizontal="center" vertical="center"/>
    </xf>
    <xf numFmtId="165" fontId="10" fillId="4" borderId="4" xfId="0" applyNumberFormat="1" applyFont="1" applyFill="1" applyBorder="1" applyAlignment="1">
      <alignment horizontal="center" vertical="center"/>
    </xf>
    <xf numFmtId="165" fontId="10" fillId="3" borderId="6" xfId="1" applyNumberFormat="1" applyFont="1" applyFill="1" applyBorder="1" applyAlignment="1">
      <alignment horizontal="center" vertical="center"/>
    </xf>
    <xf numFmtId="165" fontId="10" fillId="3" borderId="6" xfId="0" applyNumberFormat="1" applyFont="1" applyFill="1" applyBorder="1" applyAlignment="1">
      <alignment horizontal="center" vertical="center"/>
    </xf>
    <xf numFmtId="165" fontId="10" fillId="4" borderId="6" xfId="1" applyNumberFormat="1" applyFont="1" applyFill="1" applyBorder="1" applyAlignment="1">
      <alignment horizontal="center" vertical="center"/>
    </xf>
    <xf numFmtId="165" fontId="10" fillId="4" borderId="6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166" fontId="11" fillId="5" borderId="4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vertical="top"/>
    </xf>
    <xf numFmtId="0" fontId="14" fillId="0" borderId="0" xfId="0" applyFont="1" applyFill="1"/>
    <xf numFmtId="2" fontId="17" fillId="0" borderId="0" xfId="0" applyNumberFormat="1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applyFont="1" applyFill="1" applyAlignment="1"/>
    <xf numFmtId="0" fontId="18" fillId="0" borderId="0" xfId="0" applyFont="1" applyFill="1"/>
    <xf numFmtId="0" fontId="19" fillId="0" borderId="0" xfId="0" applyFont="1" applyFill="1"/>
    <xf numFmtId="2" fontId="15" fillId="0" borderId="0" xfId="0" applyNumberFormat="1" applyFont="1" applyFill="1"/>
    <xf numFmtId="2" fontId="19" fillId="0" borderId="0" xfId="0" applyNumberFormat="1" applyFont="1" applyFill="1"/>
    <xf numFmtId="167" fontId="9" fillId="4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/>
    </xf>
    <xf numFmtId="165" fontId="10" fillId="5" borderId="1" xfId="1" applyNumberFormat="1" applyFont="1" applyFill="1" applyBorder="1" applyAlignment="1">
      <alignment horizontal="center" vertical="center"/>
    </xf>
    <xf numFmtId="165" fontId="9" fillId="5" borderId="1" xfId="1" applyNumberFormat="1" applyFont="1" applyFill="1" applyBorder="1" applyAlignment="1">
      <alignment horizontal="center" vertical="center"/>
    </xf>
    <xf numFmtId="165" fontId="9" fillId="5" borderId="1" xfId="0" applyNumberFormat="1" applyFont="1" applyFill="1" applyBorder="1" applyAlignment="1">
      <alignment horizontal="center" vertical="center"/>
    </xf>
    <xf numFmtId="165" fontId="10" fillId="5" borderId="4" xfId="1" applyNumberFormat="1" applyFont="1" applyFill="1" applyBorder="1" applyAlignment="1">
      <alignment horizontal="center" vertical="center"/>
    </xf>
    <xf numFmtId="165" fontId="10" fillId="5" borderId="4" xfId="0" applyNumberFormat="1" applyFont="1" applyFill="1" applyBorder="1" applyAlignment="1">
      <alignment horizontal="center" vertical="center"/>
    </xf>
    <xf numFmtId="165" fontId="10" fillId="5" borderId="6" xfId="1" applyNumberFormat="1" applyFont="1" applyFill="1" applyBorder="1" applyAlignment="1">
      <alignment horizontal="center" vertical="center"/>
    </xf>
    <xf numFmtId="165" fontId="10" fillId="5" borderId="6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16" fontId="11" fillId="2" borderId="4" xfId="0" applyNumberFormat="1" applyFont="1" applyFill="1" applyBorder="1" applyAlignment="1">
      <alignment horizontal="center" vertical="center"/>
    </xf>
    <xf numFmtId="16" fontId="11" fillId="2" borderId="11" xfId="0" applyNumberFormat="1" applyFont="1" applyFill="1" applyBorder="1" applyAlignment="1">
      <alignment horizontal="center" vertical="center"/>
    </xf>
    <xf numFmtId="16" fontId="11" fillId="5" borderId="11" xfId="0" applyNumberFormat="1" applyFont="1" applyFill="1" applyBorder="1" applyAlignment="1">
      <alignment horizontal="center" vertical="center"/>
    </xf>
    <xf numFmtId="16" fontId="11" fillId="5" borderId="10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left" vertical="center"/>
    </xf>
    <xf numFmtId="0" fontId="10" fillId="5" borderId="3" xfId="0" applyFont="1" applyFill="1" applyBorder="1" applyAlignment="1">
      <alignment horizontal="left" vertical="center"/>
    </xf>
    <xf numFmtId="0" fontId="10" fillId="5" borderId="7" xfId="0" applyFont="1" applyFill="1" applyBorder="1" applyAlignment="1">
      <alignment horizontal="left" vertical="center"/>
    </xf>
    <xf numFmtId="166" fontId="11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166" fontId="10" fillId="5" borderId="12" xfId="0" applyNumberFormat="1" applyFont="1" applyFill="1" applyBorder="1" applyAlignment="1">
      <alignment horizontal="left" vertical="center" wrapText="1"/>
    </xf>
    <xf numFmtId="166" fontId="10" fillId="5" borderId="9" xfId="0" applyNumberFormat="1" applyFont="1" applyFill="1" applyBorder="1" applyAlignment="1">
      <alignment horizontal="left" vertical="center" wrapText="1"/>
    </xf>
    <xf numFmtId="166" fontId="10" fillId="5" borderId="13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/>
    </xf>
    <xf numFmtId="49" fontId="11" fillId="5" borderId="4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T78"/>
  <sheetViews>
    <sheetView tabSelected="1" zoomScale="60" zoomScaleNormal="60" zoomScaleSheetLayoutView="7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M15" sqref="M15"/>
    </sheetView>
  </sheetViews>
  <sheetFormatPr defaultColWidth="9.109375" defaultRowHeight="13.8" x14ac:dyDescent="0.25"/>
  <cols>
    <col min="1" max="1" width="8.6640625" style="2" customWidth="1"/>
    <col min="2" max="2" width="47.88671875" style="48" customWidth="1"/>
    <col min="3" max="3" width="17.5546875" style="17" customWidth="1"/>
    <col min="4" max="4" width="13.88671875" style="17" customWidth="1"/>
    <col min="5" max="5" width="15" style="17" customWidth="1"/>
    <col min="6" max="6" width="13.5546875" style="17" customWidth="1"/>
    <col min="7" max="7" width="13.88671875" style="17" customWidth="1"/>
    <col min="8" max="8" width="14.109375" style="32" customWidth="1"/>
    <col min="9" max="9" width="16.44140625" style="32" customWidth="1"/>
    <col min="10" max="10" width="12" style="32" customWidth="1"/>
    <col min="11" max="11" width="17.88671875" style="32" customWidth="1"/>
    <col min="12" max="12" width="10.5546875" style="32" customWidth="1"/>
    <col min="13" max="13" width="15.88671875" style="46" customWidth="1"/>
    <col min="14" max="14" width="12" style="46" customWidth="1"/>
    <col min="15" max="15" width="17.5546875" style="46" customWidth="1"/>
    <col min="16" max="16" width="15.5546875" style="46" customWidth="1"/>
    <col min="17" max="17" width="11.44140625" style="46" customWidth="1"/>
    <col min="18" max="18" width="66.44140625" style="3" customWidth="1"/>
    <col min="19" max="19" width="9.109375" style="2" customWidth="1"/>
    <col min="20" max="20" width="13.44140625" style="2" hidden="1" customWidth="1"/>
    <col min="21" max="21" width="13.44140625" style="2" customWidth="1"/>
    <col min="22" max="16384" width="9.109375" style="2"/>
  </cols>
  <sheetData>
    <row r="1" spans="1:18" ht="15" hidden="1" x14ac:dyDescent="0.25">
      <c r="A1" s="5"/>
      <c r="C1" s="94"/>
      <c r="D1" s="94"/>
      <c r="E1" s="94"/>
      <c r="F1" s="94"/>
      <c r="G1" s="94"/>
      <c r="H1" s="28"/>
      <c r="I1" s="28"/>
      <c r="J1" s="28"/>
      <c r="K1" s="28"/>
      <c r="L1" s="28"/>
      <c r="M1" s="37"/>
      <c r="N1" s="37"/>
      <c r="O1" s="37"/>
      <c r="P1" s="37"/>
      <c r="Q1" s="37"/>
      <c r="R1" s="91" t="s">
        <v>19</v>
      </c>
    </row>
    <row r="2" spans="1:18" ht="33.75" customHeight="1" x14ac:dyDescent="0.3">
      <c r="A2" s="135" t="s">
        <v>31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18" ht="21" customHeight="1" x14ac:dyDescent="0.3">
      <c r="A3" s="135" t="s">
        <v>45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 ht="15" hidden="1" x14ac:dyDescent="0.25">
      <c r="A4" s="5"/>
      <c r="C4" s="94"/>
      <c r="D4" s="94"/>
      <c r="E4" s="94"/>
      <c r="F4" s="94"/>
      <c r="G4" s="94"/>
      <c r="H4" s="28"/>
      <c r="I4" s="28"/>
      <c r="J4" s="28"/>
      <c r="K4" s="28"/>
      <c r="L4" s="28"/>
      <c r="M4" s="37"/>
      <c r="N4" s="37"/>
      <c r="O4" s="37"/>
      <c r="P4" s="37"/>
      <c r="Q4" s="37"/>
      <c r="R4" s="91" t="s">
        <v>16</v>
      </c>
    </row>
    <row r="5" spans="1:18" ht="48.75" customHeight="1" x14ac:dyDescent="0.25">
      <c r="A5" s="137" t="s">
        <v>0</v>
      </c>
      <c r="B5" s="138" t="s">
        <v>1</v>
      </c>
      <c r="C5" s="139" t="s">
        <v>46</v>
      </c>
      <c r="D5" s="137"/>
      <c r="E5" s="137"/>
      <c r="F5" s="137"/>
      <c r="G5" s="137"/>
      <c r="H5" s="140" t="s">
        <v>7</v>
      </c>
      <c r="I5" s="140"/>
      <c r="J5" s="140"/>
      <c r="K5" s="140"/>
      <c r="L5" s="140"/>
      <c r="M5" s="141" t="s">
        <v>8</v>
      </c>
      <c r="N5" s="141"/>
      <c r="O5" s="141"/>
      <c r="P5" s="141"/>
      <c r="Q5" s="141"/>
      <c r="R5" s="139" t="s">
        <v>9</v>
      </c>
    </row>
    <row r="6" spans="1:18" ht="30" customHeight="1" x14ac:dyDescent="0.25">
      <c r="A6" s="137"/>
      <c r="B6" s="138"/>
      <c r="C6" s="104" t="s">
        <v>2</v>
      </c>
      <c r="D6" s="106" t="s">
        <v>3</v>
      </c>
      <c r="E6" s="106" t="s">
        <v>4</v>
      </c>
      <c r="F6" s="106" t="s">
        <v>5</v>
      </c>
      <c r="G6" s="106" t="s">
        <v>6</v>
      </c>
      <c r="H6" s="107" t="s">
        <v>2</v>
      </c>
      <c r="I6" s="29" t="s">
        <v>3</v>
      </c>
      <c r="J6" s="29" t="s">
        <v>4</v>
      </c>
      <c r="K6" s="29" t="s">
        <v>5</v>
      </c>
      <c r="L6" s="29" t="s">
        <v>6</v>
      </c>
      <c r="M6" s="108" t="s">
        <v>2</v>
      </c>
      <c r="N6" s="38" t="s">
        <v>3</v>
      </c>
      <c r="O6" s="38" t="s">
        <v>4</v>
      </c>
      <c r="P6" s="38" t="s">
        <v>5</v>
      </c>
      <c r="Q6" s="38" t="s">
        <v>6</v>
      </c>
      <c r="R6" s="139"/>
    </row>
    <row r="7" spans="1:18" ht="15.6" x14ac:dyDescent="0.25">
      <c r="A7" s="104">
        <v>1</v>
      </c>
      <c r="B7" s="105">
        <v>2</v>
      </c>
      <c r="C7" s="104">
        <v>3</v>
      </c>
      <c r="D7" s="104">
        <v>4</v>
      </c>
      <c r="E7" s="104">
        <v>5</v>
      </c>
      <c r="F7" s="104">
        <v>6</v>
      </c>
      <c r="G7" s="104">
        <v>7</v>
      </c>
      <c r="H7" s="107">
        <v>8</v>
      </c>
      <c r="I7" s="107">
        <v>9</v>
      </c>
      <c r="J7" s="107">
        <v>10</v>
      </c>
      <c r="K7" s="107">
        <v>11</v>
      </c>
      <c r="L7" s="107">
        <v>12</v>
      </c>
      <c r="M7" s="108">
        <v>13</v>
      </c>
      <c r="N7" s="108">
        <v>14</v>
      </c>
      <c r="O7" s="108">
        <v>15</v>
      </c>
      <c r="P7" s="108">
        <v>16</v>
      </c>
      <c r="Q7" s="108">
        <v>17</v>
      </c>
      <c r="R7" s="104">
        <v>18</v>
      </c>
    </row>
    <row r="8" spans="1:18" s="57" customFormat="1" ht="27.75" customHeight="1" x14ac:dyDescent="0.25">
      <c r="A8" s="132" t="s">
        <v>20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4"/>
    </row>
    <row r="9" spans="1:18" s="54" customFormat="1" ht="75.599999999999994" customHeight="1" x14ac:dyDescent="0.25">
      <c r="A9" s="121" t="s">
        <v>42</v>
      </c>
      <c r="B9" s="58" t="s">
        <v>21</v>
      </c>
      <c r="C9" s="67">
        <f>D9+E9+F9+G9</f>
        <v>886</v>
      </c>
      <c r="D9" s="68"/>
      <c r="E9" s="68"/>
      <c r="F9" s="67">
        <v>886</v>
      </c>
      <c r="G9" s="68"/>
      <c r="H9" s="69">
        <f>H10+H11</f>
        <v>782</v>
      </c>
      <c r="I9" s="70"/>
      <c r="J9" s="70"/>
      <c r="K9" s="69">
        <f>K10+K11</f>
        <v>782</v>
      </c>
      <c r="L9" s="70"/>
      <c r="M9" s="71">
        <f>M10+M11</f>
        <v>749.1</v>
      </c>
      <c r="N9" s="72"/>
      <c r="O9" s="72"/>
      <c r="P9" s="71">
        <f>P10+P11</f>
        <v>749.1</v>
      </c>
      <c r="Q9" s="72">
        <f>Q10+Q11</f>
        <v>0</v>
      </c>
      <c r="R9" s="130" t="s">
        <v>53</v>
      </c>
    </row>
    <row r="10" spans="1:18" s="54" customFormat="1" ht="19.5" customHeight="1" x14ac:dyDescent="0.25">
      <c r="A10" s="122"/>
      <c r="B10" s="53" t="s">
        <v>10</v>
      </c>
      <c r="C10" s="68">
        <f>D10+E10+F10+G10</f>
        <v>801</v>
      </c>
      <c r="D10" s="68"/>
      <c r="E10" s="68"/>
      <c r="F10" s="68">
        <v>801</v>
      </c>
      <c r="G10" s="68"/>
      <c r="H10" s="70">
        <f>I10+J10+K10+L10</f>
        <v>697</v>
      </c>
      <c r="I10" s="70"/>
      <c r="J10" s="70"/>
      <c r="K10" s="70">
        <v>697</v>
      </c>
      <c r="L10" s="70"/>
      <c r="M10" s="72">
        <f>N10+O10+P10+Q10</f>
        <v>697.1</v>
      </c>
      <c r="N10" s="72"/>
      <c r="O10" s="72"/>
      <c r="P10" s="72">
        <v>697.1</v>
      </c>
      <c r="Q10" s="72"/>
      <c r="R10" s="130"/>
    </row>
    <row r="11" spans="1:18" s="54" customFormat="1" ht="18" customHeight="1" x14ac:dyDescent="0.25">
      <c r="A11" s="122"/>
      <c r="B11" s="53" t="s">
        <v>11</v>
      </c>
      <c r="C11" s="68">
        <f>D11+E11+F11+G11</f>
        <v>85</v>
      </c>
      <c r="D11" s="68"/>
      <c r="E11" s="68"/>
      <c r="F11" s="68">
        <v>85</v>
      </c>
      <c r="G11" s="68"/>
      <c r="H11" s="70">
        <f>I11+J11+K11+L11</f>
        <v>85</v>
      </c>
      <c r="I11" s="70"/>
      <c r="J11" s="70"/>
      <c r="K11" s="70">
        <v>85</v>
      </c>
      <c r="L11" s="70"/>
      <c r="M11" s="72">
        <f>N11+O11+P11+Q11</f>
        <v>52</v>
      </c>
      <c r="N11" s="72"/>
      <c r="O11" s="72"/>
      <c r="P11" s="72">
        <v>52</v>
      </c>
      <c r="Q11" s="72"/>
      <c r="R11" s="130"/>
    </row>
    <row r="12" spans="1:18" s="54" customFormat="1" ht="31.2" customHeight="1" x14ac:dyDescent="0.25">
      <c r="A12" s="127" t="s">
        <v>22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9"/>
    </row>
    <row r="13" spans="1:18" s="54" customFormat="1" ht="88.2" customHeight="1" x14ac:dyDescent="0.25">
      <c r="A13" s="123" t="s">
        <v>23</v>
      </c>
      <c r="B13" s="53" t="s">
        <v>24</v>
      </c>
      <c r="C13" s="61">
        <f>D13+E13+F13+G13</f>
        <v>60</v>
      </c>
      <c r="D13" s="61"/>
      <c r="E13" s="61"/>
      <c r="F13" s="61">
        <f>F14</f>
        <v>60</v>
      </c>
      <c r="G13" s="61"/>
      <c r="H13" s="62">
        <f>I13+J13+K13+L13</f>
        <v>60</v>
      </c>
      <c r="I13" s="62"/>
      <c r="J13" s="62"/>
      <c r="K13" s="62">
        <f>K14</f>
        <v>60</v>
      </c>
      <c r="L13" s="62"/>
      <c r="M13" s="63">
        <v>0</v>
      </c>
      <c r="N13" s="63"/>
      <c r="O13" s="63"/>
      <c r="P13" s="63">
        <v>0</v>
      </c>
      <c r="Q13" s="63"/>
      <c r="R13" s="142" t="s">
        <v>54</v>
      </c>
    </row>
    <row r="14" spans="1:18" s="54" customFormat="1" ht="19.5" customHeight="1" x14ac:dyDescent="0.25">
      <c r="A14" s="124"/>
      <c r="B14" s="53" t="s">
        <v>10</v>
      </c>
      <c r="C14" s="61">
        <f>D14+E14+F14+G14</f>
        <v>60</v>
      </c>
      <c r="D14" s="61"/>
      <c r="E14" s="61"/>
      <c r="F14" s="61">
        <v>60</v>
      </c>
      <c r="G14" s="61"/>
      <c r="H14" s="62">
        <f>I14+J14+K14</f>
        <v>60</v>
      </c>
      <c r="I14" s="62"/>
      <c r="J14" s="62"/>
      <c r="K14" s="62">
        <v>60</v>
      </c>
      <c r="L14" s="62"/>
      <c r="M14" s="63">
        <f>N14+O14+P14+Q14</f>
        <v>32</v>
      </c>
      <c r="N14" s="63"/>
      <c r="O14" s="63"/>
      <c r="P14" s="63">
        <v>32</v>
      </c>
      <c r="Q14" s="63"/>
      <c r="R14" s="92"/>
    </row>
    <row r="15" spans="1:18" s="54" customFormat="1" ht="24" customHeight="1" x14ac:dyDescent="0.25">
      <c r="A15" s="55"/>
      <c r="B15" s="56" t="s">
        <v>25</v>
      </c>
      <c r="C15" s="64">
        <f>C13+C9</f>
        <v>946</v>
      </c>
      <c r="D15" s="64"/>
      <c r="E15" s="64"/>
      <c r="F15" s="64">
        <f>F9+F13</f>
        <v>946</v>
      </c>
      <c r="G15" s="64"/>
      <c r="H15" s="65">
        <f>K15+I15+J15</f>
        <v>842</v>
      </c>
      <c r="I15" s="65"/>
      <c r="J15" s="65"/>
      <c r="K15" s="65">
        <f>K9+K14</f>
        <v>842</v>
      </c>
      <c r="L15" s="65"/>
      <c r="M15" s="66">
        <f>P15+N15+O15</f>
        <v>781.1</v>
      </c>
      <c r="N15" s="66"/>
      <c r="O15" s="66"/>
      <c r="P15" s="66">
        <f>P9+P14</f>
        <v>781.1</v>
      </c>
      <c r="Q15" s="66"/>
      <c r="R15" s="92"/>
    </row>
    <row r="16" spans="1:18" ht="33" customHeight="1" x14ac:dyDescent="0.25">
      <c r="A16" s="125" t="s">
        <v>26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93"/>
    </row>
    <row r="17" spans="1:20" ht="86.4" customHeight="1" x14ac:dyDescent="0.25">
      <c r="A17" s="51" t="s">
        <v>35</v>
      </c>
      <c r="B17" s="10" t="s">
        <v>28</v>
      </c>
      <c r="C17" s="75">
        <f>SUM(D17:G17)</f>
        <v>480418.53</v>
      </c>
      <c r="D17" s="109">
        <f>D18+D19+D20+D21+D22+D23+D24</f>
        <v>4043.3</v>
      </c>
      <c r="E17" s="109">
        <f t="shared" ref="E17:G17" si="0">E18+E19+E20+E21+E22+E23+E24</f>
        <v>1225</v>
      </c>
      <c r="F17" s="109">
        <f t="shared" si="0"/>
        <v>475150.23000000004</v>
      </c>
      <c r="G17" s="109">
        <f t="shared" si="0"/>
        <v>0</v>
      </c>
      <c r="H17" s="74">
        <f>H18+H19+H20+H21+H22+H23+H24</f>
        <v>492376.39999999997</v>
      </c>
      <c r="I17" s="74">
        <f t="shared" ref="I17" si="1">I18+I19+I20+I21+I22+I23+I24</f>
        <v>4043.3</v>
      </c>
      <c r="J17" s="74">
        <f t="shared" ref="J17" si="2">J18+J19+J20+J21+J22+J23+J24</f>
        <v>1364.2</v>
      </c>
      <c r="K17" s="74">
        <f t="shared" ref="K17" si="3">K18+K19+K20+K21+K22+K23+K24</f>
        <v>486968.89999999997</v>
      </c>
      <c r="L17" s="76">
        <f>L18+L19+L20+L21+L22+L23</f>
        <v>0</v>
      </c>
      <c r="M17" s="77">
        <f>M18+M19+M20+M21+M22+M23+M24</f>
        <v>481195.04899999994</v>
      </c>
      <c r="N17" s="77">
        <f>N18+N19+N20+N21+N22+N23+N24</f>
        <v>4043.3</v>
      </c>
      <c r="O17" s="77">
        <f>O18+O19+O20+O21+O22+O23+O24</f>
        <v>1364.2</v>
      </c>
      <c r="P17" s="77">
        <f>P18+P19+P20+P21+P22+P23+P24</f>
        <v>475787.54899999994</v>
      </c>
      <c r="Q17" s="78">
        <f>Q18+Q19+Q20+Q21+Q22+Q23</f>
        <v>0</v>
      </c>
      <c r="R17" s="22" t="s">
        <v>47</v>
      </c>
      <c r="T17" s="8">
        <f>H17-C17</f>
        <v>11957.869999999937</v>
      </c>
    </row>
    <row r="18" spans="1:20" ht="91.5" customHeight="1" x14ac:dyDescent="0.25">
      <c r="A18" s="23" t="s">
        <v>36</v>
      </c>
      <c r="B18" s="11" t="s">
        <v>13</v>
      </c>
      <c r="C18" s="75">
        <f t="shared" ref="C18:C23" si="4">SUM(D18:G18)</f>
        <v>195487.14</v>
      </c>
      <c r="D18" s="110"/>
      <c r="E18" s="110"/>
      <c r="F18" s="110">
        <f>ROUND((112799526+82687615.53)/1000,2)</f>
        <v>195487.14</v>
      </c>
      <c r="G18" s="111"/>
      <c r="H18" s="74">
        <f>SUM(I18:L18)</f>
        <v>205457.6</v>
      </c>
      <c r="I18" s="73"/>
      <c r="J18" s="73"/>
      <c r="K18" s="73">
        <v>205457.6</v>
      </c>
      <c r="L18" s="79"/>
      <c r="M18" s="77">
        <f t="shared" ref="M18:M23" si="5">SUM(N18:Q18)</f>
        <v>196825.649</v>
      </c>
      <c r="N18" s="80"/>
      <c r="O18" s="80"/>
      <c r="P18" s="103">
        <f>(85350657+111474992)/1000</f>
        <v>196825.649</v>
      </c>
      <c r="Q18" s="81"/>
      <c r="R18" s="22" t="s">
        <v>47</v>
      </c>
      <c r="T18" s="8">
        <f t="shared" ref="T18:T26" si="6">H18-C18</f>
        <v>9970.4599999999919</v>
      </c>
    </row>
    <row r="19" spans="1:20" ht="81.75" customHeight="1" x14ac:dyDescent="0.25">
      <c r="A19" s="23" t="s">
        <v>37</v>
      </c>
      <c r="B19" s="11" t="s">
        <v>14</v>
      </c>
      <c r="C19" s="75">
        <f t="shared" si="4"/>
        <v>270743.76</v>
      </c>
      <c r="D19" s="110"/>
      <c r="E19" s="110"/>
      <c r="F19" s="110">
        <v>270743.76</v>
      </c>
      <c r="G19" s="111"/>
      <c r="H19" s="74">
        <f t="shared" ref="H19:H23" si="7">SUM(I19:L19)</f>
        <v>272477</v>
      </c>
      <c r="I19" s="73"/>
      <c r="J19" s="73"/>
      <c r="K19" s="73">
        <v>272477</v>
      </c>
      <c r="L19" s="79"/>
      <c r="M19" s="77">
        <f t="shared" si="5"/>
        <v>270512.59999999998</v>
      </c>
      <c r="N19" s="80"/>
      <c r="O19" s="80"/>
      <c r="P19" s="80">
        <v>270512.59999999998</v>
      </c>
      <c r="Q19" s="81"/>
      <c r="R19" s="24" t="s">
        <v>48</v>
      </c>
      <c r="T19" s="8">
        <f t="shared" si="6"/>
        <v>1733.2399999999907</v>
      </c>
    </row>
    <row r="20" spans="1:20" ht="74.25" customHeight="1" x14ac:dyDescent="0.25">
      <c r="A20" s="23" t="s">
        <v>38</v>
      </c>
      <c r="B20" s="11" t="s">
        <v>17</v>
      </c>
      <c r="C20" s="75">
        <f t="shared" si="4"/>
        <v>5808</v>
      </c>
      <c r="D20" s="110"/>
      <c r="E20" s="110"/>
      <c r="F20" s="110">
        <v>5808</v>
      </c>
      <c r="G20" s="111"/>
      <c r="H20" s="74">
        <f t="shared" si="7"/>
        <v>5915.4</v>
      </c>
      <c r="I20" s="73"/>
      <c r="J20" s="73"/>
      <c r="K20" s="73">
        <v>5915.4</v>
      </c>
      <c r="L20" s="79"/>
      <c r="M20" s="77">
        <f t="shared" si="5"/>
        <v>5883.6</v>
      </c>
      <c r="N20" s="80"/>
      <c r="O20" s="80"/>
      <c r="P20" s="80">
        <v>5883.6</v>
      </c>
      <c r="Q20" s="81"/>
      <c r="R20" s="24" t="s">
        <v>49</v>
      </c>
      <c r="T20" s="8">
        <f t="shared" si="6"/>
        <v>107.39999999999964</v>
      </c>
    </row>
    <row r="21" spans="1:20" ht="60.6" customHeight="1" x14ac:dyDescent="0.25">
      <c r="A21" s="23" t="s">
        <v>39</v>
      </c>
      <c r="B21" s="11" t="s">
        <v>15</v>
      </c>
      <c r="C21" s="75">
        <f t="shared" si="4"/>
        <v>2070.5300000000002</v>
      </c>
      <c r="D21" s="110"/>
      <c r="E21" s="110"/>
      <c r="F21" s="110">
        <v>2070.5300000000002</v>
      </c>
      <c r="G21" s="111"/>
      <c r="H21" s="74">
        <f t="shared" si="7"/>
        <v>2078.1</v>
      </c>
      <c r="I21" s="73"/>
      <c r="J21" s="73"/>
      <c r="K21" s="73">
        <v>2078.1</v>
      </c>
      <c r="L21" s="79"/>
      <c r="M21" s="77">
        <f t="shared" si="5"/>
        <v>1921</v>
      </c>
      <c r="N21" s="80"/>
      <c r="O21" s="80"/>
      <c r="P21" s="80">
        <v>1921</v>
      </c>
      <c r="Q21" s="81"/>
      <c r="R21" s="22"/>
      <c r="T21" s="8">
        <f t="shared" si="6"/>
        <v>7.569999999999709</v>
      </c>
    </row>
    <row r="22" spans="1:20" ht="66" customHeight="1" x14ac:dyDescent="0.25">
      <c r="A22" s="23" t="s">
        <v>40</v>
      </c>
      <c r="B22" s="11" t="s">
        <v>29</v>
      </c>
      <c r="C22" s="75">
        <f t="shared" si="4"/>
        <v>1001.8</v>
      </c>
      <c r="D22" s="110"/>
      <c r="E22" s="110"/>
      <c r="F22" s="110">
        <v>1001.8</v>
      </c>
      <c r="G22" s="111"/>
      <c r="H22" s="74">
        <f t="shared" si="7"/>
        <v>1001.8</v>
      </c>
      <c r="I22" s="73"/>
      <c r="J22" s="73"/>
      <c r="K22" s="73">
        <v>1001.8</v>
      </c>
      <c r="L22" s="79"/>
      <c r="M22" s="77">
        <f t="shared" si="5"/>
        <v>605.70000000000005</v>
      </c>
      <c r="N22" s="80"/>
      <c r="O22" s="80"/>
      <c r="P22" s="80">
        <v>605.70000000000005</v>
      </c>
      <c r="Q22" s="81"/>
      <c r="R22" s="22" t="s">
        <v>50</v>
      </c>
      <c r="T22" s="8">
        <f t="shared" si="6"/>
        <v>0</v>
      </c>
    </row>
    <row r="23" spans="1:20" ht="44.25" customHeight="1" x14ac:dyDescent="0.25">
      <c r="A23" s="52" t="s">
        <v>41</v>
      </c>
      <c r="B23" s="9" t="s">
        <v>30</v>
      </c>
      <c r="C23" s="75">
        <f t="shared" si="4"/>
        <v>5307.3</v>
      </c>
      <c r="D23" s="110">
        <v>4043.3</v>
      </c>
      <c r="E23" s="110">
        <v>1225</v>
      </c>
      <c r="F23" s="110">
        <v>39</v>
      </c>
      <c r="G23" s="111"/>
      <c r="H23" s="74">
        <f t="shared" si="7"/>
        <v>5307.3</v>
      </c>
      <c r="I23" s="73">
        <v>4043.3</v>
      </c>
      <c r="J23" s="73">
        <v>1225</v>
      </c>
      <c r="K23" s="73">
        <v>39</v>
      </c>
      <c r="L23" s="79"/>
      <c r="M23" s="77">
        <f t="shared" si="5"/>
        <v>5307.3</v>
      </c>
      <c r="N23" s="80">
        <v>4043.3</v>
      </c>
      <c r="O23" s="80">
        <v>1225</v>
      </c>
      <c r="P23" s="80">
        <v>39</v>
      </c>
      <c r="Q23" s="81"/>
      <c r="R23" s="24"/>
      <c r="T23" s="8">
        <f t="shared" si="6"/>
        <v>0</v>
      </c>
    </row>
    <row r="24" spans="1:20" ht="81.599999999999994" customHeight="1" x14ac:dyDescent="0.25">
      <c r="A24" s="52" t="s">
        <v>52</v>
      </c>
      <c r="B24" s="9" t="s">
        <v>51</v>
      </c>
      <c r="C24" s="75">
        <f>SUM(D24:G24)</f>
        <v>0</v>
      </c>
      <c r="D24" s="110"/>
      <c r="E24" s="110"/>
      <c r="F24" s="110"/>
      <c r="G24" s="111"/>
      <c r="H24" s="74">
        <f t="shared" ref="H24" si="8">SUM(I24:L24)</f>
        <v>139.19999999999999</v>
      </c>
      <c r="I24" s="73"/>
      <c r="J24" s="73">
        <v>139.19999999999999</v>
      </c>
      <c r="K24" s="73"/>
      <c r="L24" s="79"/>
      <c r="M24" s="77">
        <f t="shared" ref="M24" si="9">SUM(N24:Q24)</f>
        <v>139.19999999999999</v>
      </c>
      <c r="N24" s="80"/>
      <c r="O24" s="80">
        <v>139.19999999999999</v>
      </c>
      <c r="P24" s="80"/>
      <c r="Q24" s="81"/>
      <c r="R24" s="24"/>
      <c r="T24" s="8">
        <f t="shared" ref="T24" si="10">H24-C24</f>
        <v>139.19999999999999</v>
      </c>
    </row>
    <row r="25" spans="1:20" s="6" customFormat="1" ht="37.5" customHeight="1" thickBot="1" x14ac:dyDescent="0.3">
      <c r="A25" s="12"/>
      <c r="B25" s="13" t="s">
        <v>27</v>
      </c>
      <c r="C25" s="82">
        <f>C17</f>
        <v>480418.53</v>
      </c>
      <c r="D25" s="112">
        <f>D17</f>
        <v>4043.3</v>
      </c>
      <c r="E25" s="112">
        <f>E17</f>
        <v>1225</v>
      </c>
      <c r="F25" s="112">
        <f>F17</f>
        <v>475150.23000000004</v>
      </c>
      <c r="G25" s="113">
        <f t="shared" ref="G25" si="11">G17</f>
        <v>0</v>
      </c>
      <c r="H25" s="83">
        <f>H17</f>
        <v>492376.39999999997</v>
      </c>
      <c r="I25" s="83">
        <f>I17</f>
        <v>4043.3</v>
      </c>
      <c r="J25" s="83">
        <f>J17</f>
        <v>1364.2</v>
      </c>
      <c r="K25" s="83">
        <f>K17</f>
        <v>486968.89999999997</v>
      </c>
      <c r="L25" s="84">
        <f t="shared" ref="L25:Q25" si="12">L17</f>
        <v>0</v>
      </c>
      <c r="M25" s="85">
        <f>M17</f>
        <v>481195.04899999994</v>
      </c>
      <c r="N25" s="85">
        <f t="shared" ref="N25:P25" si="13">N17</f>
        <v>4043.3</v>
      </c>
      <c r="O25" s="85">
        <f t="shared" si="13"/>
        <v>1364.2</v>
      </c>
      <c r="P25" s="85">
        <f t="shared" si="13"/>
        <v>475787.54899999994</v>
      </c>
      <c r="Q25" s="86">
        <f t="shared" si="12"/>
        <v>0</v>
      </c>
      <c r="R25" s="25"/>
      <c r="T25" s="8">
        <f t="shared" si="6"/>
        <v>11957.869999999937</v>
      </c>
    </row>
    <row r="26" spans="1:20" s="7" customFormat="1" ht="38.25" customHeight="1" thickBot="1" x14ac:dyDescent="0.3">
      <c r="A26" s="14"/>
      <c r="B26" s="15" t="s">
        <v>12</v>
      </c>
      <c r="C26" s="26">
        <f t="shared" ref="C26:P26" si="14">C15+C25</f>
        <v>481364.53</v>
      </c>
      <c r="D26" s="114">
        <f t="shared" ref="D26:G26" si="15">D15+D25</f>
        <v>4043.3</v>
      </c>
      <c r="E26" s="114">
        <f t="shared" si="15"/>
        <v>1225</v>
      </c>
      <c r="F26" s="114">
        <f t="shared" si="15"/>
        <v>476096.23000000004</v>
      </c>
      <c r="G26" s="115">
        <f t="shared" si="15"/>
        <v>0</v>
      </c>
      <c r="H26" s="87">
        <f t="shared" si="14"/>
        <v>493218.39999999997</v>
      </c>
      <c r="I26" s="87">
        <f t="shared" si="14"/>
        <v>4043.3</v>
      </c>
      <c r="J26" s="87">
        <f t="shared" si="14"/>
        <v>1364.2</v>
      </c>
      <c r="K26" s="87">
        <f t="shared" si="14"/>
        <v>487810.89999999997</v>
      </c>
      <c r="L26" s="88">
        <f t="shared" si="14"/>
        <v>0</v>
      </c>
      <c r="M26" s="89">
        <f t="shared" si="14"/>
        <v>481976.14899999992</v>
      </c>
      <c r="N26" s="89">
        <f t="shared" si="14"/>
        <v>4043.3</v>
      </c>
      <c r="O26" s="89">
        <f t="shared" si="14"/>
        <v>1364.2</v>
      </c>
      <c r="P26" s="89">
        <f t="shared" si="14"/>
        <v>476568.64899999992</v>
      </c>
      <c r="Q26" s="90"/>
      <c r="R26" s="27"/>
      <c r="T26" s="8">
        <f t="shared" si="6"/>
        <v>11853.869999999937</v>
      </c>
    </row>
    <row r="27" spans="1:20" s="3" customFormat="1" ht="18" customHeight="1" x14ac:dyDescent="0.25">
      <c r="A27" s="1"/>
      <c r="B27" s="4"/>
      <c r="C27" s="95"/>
      <c r="D27" s="96"/>
      <c r="E27" s="96"/>
      <c r="F27" s="96"/>
      <c r="G27" s="96"/>
      <c r="H27" s="30"/>
      <c r="I27" s="30"/>
      <c r="J27" s="30"/>
      <c r="K27" s="30"/>
      <c r="L27" s="30"/>
      <c r="M27" s="39"/>
      <c r="N27" s="39"/>
      <c r="O27" s="39"/>
      <c r="P27" s="39"/>
      <c r="Q27" s="40"/>
      <c r="R27" s="1"/>
    </row>
    <row r="28" spans="1:20" s="17" customFormat="1" ht="19.95" customHeight="1" x14ac:dyDescent="0.25">
      <c r="A28" s="131" t="s">
        <v>32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31"/>
      <c r="M28" s="41"/>
      <c r="N28" s="42"/>
      <c r="O28" s="42"/>
      <c r="P28" s="43"/>
      <c r="Q28" s="42"/>
      <c r="R28" s="59"/>
    </row>
    <row r="29" spans="1:20" s="17" customFormat="1" ht="33" customHeight="1" x14ac:dyDescent="0.25">
      <c r="A29" s="49"/>
      <c r="B29" s="118" t="s">
        <v>43</v>
      </c>
      <c r="C29" s="118"/>
      <c r="D29" s="60"/>
      <c r="E29" s="119" t="s">
        <v>44</v>
      </c>
      <c r="F29" s="119"/>
      <c r="G29" s="97"/>
      <c r="H29" s="31"/>
      <c r="I29" s="31"/>
      <c r="J29" s="31"/>
      <c r="K29" s="31"/>
      <c r="L29" s="31"/>
      <c r="M29" s="44"/>
      <c r="N29" s="42"/>
      <c r="O29" s="42"/>
      <c r="P29" s="42"/>
      <c r="Q29" s="42"/>
      <c r="R29" s="59"/>
    </row>
    <row r="30" spans="1:20" s="17" customFormat="1" ht="27.6" customHeight="1" x14ac:dyDescent="0.25">
      <c r="A30" s="49"/>
      <c r="B30" s="50" t="s">
        <v>33</v>
      </c>
      <c r="C30" s="50"/>
      <c r="D30" s="50"/>
      <c r="E30" s="120" t="s">
        <v>34</v>
      </c>
      <c r="F30" s="120"/>
      <c r="G30" s="98"/>
      <c r="H30" s="31"/>
      <c r="I30" s="31"/>
      <c r="J30" s="31"/>
      <c r="K30" s="31"/>
      <c r="L30" s="31"/>
      <c r="M30" s="42"/>
      <c r="N30" s="42"/>
      <c r="O30" s="42"/>
      <c r="P30" s="42"/>
      <c r="Q30" s="42"/>
      <c r="R30" s="59"/>
    </row>
    <row r="31" spans="1:20" s="17" customFormat="1" ht="39" customHeight="1" x14ac:dyDescent="0.25">
      <c r="A31" s="116" t="s">
        <v>18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</row>
    <row r="32" spans="1:20" x14ac:dyDescent="0.25">
      <c r="A32" s="3"/>
      <c r="M32" s="45"/>
      <c r="P32" s="47"/>
    </row>
    <row r="33" spans="1:12" x14ac:dyDescent="0.25">
      <c r="A33" s="3"/>
      <c r="I33" s="33"/>
      <c r="J33" s="34"/>
    </row>
    <row r="34" spans="1:12" x14ac:dyDescent="0.25">
      <c r="I34" s="33"/>
      <c r="J34" s="33"/>
    </row>
    <row r="35" spans="1:12" x14ac:dyDescent="0.25">
      <c r="I35" s="33"/>
      <c r="J35" s="34"/>
    </row>
    <row r="36" spans="1:12" x14ac:dyDescent="0.25">
      <c r="I36" s="33"/>
      <c r="J36" s="33"/>
      <c r="K36" s="33"/>
      <c r="L36" s="33"/>
    </row>
    <row r="37" spans="1:12" x14ac:dyDescent="0.25">
      <c r="I37" s="35"/>
      <c r="J37" s="33"/>
      <c r="K37" s="33"/>
      <c r="L37" s="33"/>
    </row>
    <row r="38" spans="1:12" x14ac:dyDescent="0.25">
      <c r="I38" s="33"/>
      <c r="J38" s="33"/>
      <c r="K38" s="34"/>
      <c r="L38" s="33"/>
    </row>
    <row r="39" spans="1:12" x14ac:dyDescent="0.25">
      <c r="I39" s="33"/>
      <c r="J39" s="33"/>
      <c r="K39" s="34"/>
      <c r="L39" s="33"/>
    </row>
    <row r="40" spans="1:12" x14ac:dyDescent="0.25">
      <c r="I40" s="33"/>
      <c r="J40" s="33"/>
      <c r="K40" s="33"/>
      <c r="L40" s="34"/>
    </row>
    <row r="42" spans="1:12" x14ac:dyDescent="0.25">
      <c r="L42" s="36"/>
    </row>
    <row r="66" spans="1:20" s="16" customFormat="1" x14ac:dyDescent="0.25">
      <c r="A66" s="2"/>
      <c r="B66" s="48"/>
      <c r="C66" s="99"/>
      <c r="D66" s="17"/>
      <c r="E66" s="17"/>
      <c r="F66" s="17"/>
      <c r="G66" s="17"/>
      <c r="H66" s="32"/>
      <c r="I66" s="32"/>
      <c r="J66" s="32"/>
      <c r="K66" s="32"/>
      <c r="L66" s="32"/>
      <c r="M66" s="46"/>
      <c r="N66" s="46"/>
      <c r="O66" s="46"/>
      <c r="P66" s="46"/>
      <c r="Q66" s="46"/>
      <c r="R66" s="3"/>
      <c r="S66" s="2"/>
      <c r="T66" s="2"/>
    </row>
    <row r="67" spans="1:20" s="16" customFormat="1" x14ac:dyDescent="0.25">
      <c r="A67" s="2"/>
      <c r="B67" s="48"/>
      <c r="C67" s="99"/>
      <c r="D67" s="17"/>
      <c r="E67" s="17"/>
      <c r="F67" s="17"/>
      <c r="G67" s="17"/>
      <c r="H67" s="32"/>
      <c r="I67" s="32"/>
      <c r="J67" s="32"/>
      <c r="K67" s="32"/>
      <c r="L67" s="32"/>
      <c r="M67" s="46"/>
      <c r="N67" s="46"/>
      <c r="O67" s="46"/>
      <c r="P67" s="46"/>
      <c r="Q67" s="46"/>
      <c r="R67" s="3"/>
      <c r="S67" s="2"/>
      <c r="T67" s="2"/>
    </row>
    <row r="71" spans="1:20" s="16" customFormat="1" x14ac:dyDescent="0.25">
      <c r="A71" s="2"/>
      <c r="B71" s="48"/>
      <c r="C71" s="100"/>
      <c r="D71" s="17"/>
      <c r="E71" s="17"/>
      <c r="F71" s="17"/>
      <c r="G71" s="17"/>
      <c r="H71" s="32"/>
      <c r="I71" s="32"/>
      <c r="J71" s="32"/>
      <c r="K71" s="32"/>
      <c r="L71" s="32"/>
      <c r="M71" s="46"/>
      <c r="N71" s="46"/>
      <c r="O71" s="46"/>
      <c r="P71" s="46"/>
      <c r="Q71" s="46"/>
      <c r="R71" s="3"/>
      <c r="S71" s="2"/>
      <c r="T71" s="2"/>
    </row>
    <row r="72" spans="1:20" s="16" customFormat="1" x14ac:dyDescent="0.25">
      <c r="A72" s="2"/>
      <c r="B72" s="48"/>
      <c r="C72" s="100"/>
      <c r="D72" s="17"/>
      <c r="E72" s="17"/>
      <c r="F72" s="17"/>
      <c r="G72" s="17"/>
      <c r="H72" s="32"/>
      <c r="I72" s="32"/>
      <c r="J72" s="32"/>
      <c r="K72" s="32"/>
      <c r="L72" s="32"/>
      <c r="M72" s="46"/>
      <c r="N72" s="46"/>
      <c r="O72" s="46"/>
      <c r="P72" s="46"/>
      <c r="Q72" s="46"/>
      <c r="R72" s="3"/>
      <c r="S72" s="2"/>
      <c r="T72" s="2"/>
    </row>
    <row r="76" spans="1:20" s="16" customFormat="1" x14ac:dyDescent="0.25">
      <c r="A76" s="2"/>
      <c r="B76" s="48"/>
      <c r="C76" s="101"/>
      <c r="D76" s="17"/>
      <c r="E76" s="17"/>
      <c r="F76" s="17"/>
      <c r="G76" s="17"/>
      <c r="H76" s="32"/>
      <c r="I76" s="32"/>
      <c r="J76" s="32"/>
      <c r="K76" s="32"/>
      <c r="L76" s="32"/>
      <c r="M76" s="46"/>
      <c r="N76" s="46"/>
      <c r="O76" s="46"/>
      <c r="P76" s="46"/>
      <c r="Q76" s="46"/>
      <c r="R76" s="3"/>
      <c r="S76" s="2"/>
      <c r="T76" s="2"/>
    </row>
    <row r="77" spans="1:20" s="16" customFormat="1" x14ac:dyDescent="0.25">
      <c r="A77" s="2"/>
      <c r="B77" s="48"/>
      <c r="C77" s="102"/>
      <c r="D77" s="17"/>
      <c r="E77" s="17"/>
      <c r="F77" s="17"/>
      <c r="G77" s="17"/>
      <c r="H77" s="32"/>
      <c r="I77" s="32"/>
      <c r="J77" s="32"/>
      <c r="K77" s="32"/>
      <c r="L77" s="32"/>
      <c r="M77" s="46"/>
      <c r="N77" s="46"/>
      <c r="O77" s="46"/>
      <c r="P77" s="46"/>
      <c r="Q77" s="46"/>
      <c r="R77" s="3"/>
      <c r="S77" s="2"/>
      <c r="T77" s="2"/>
    </row>
    <row r="78" spans="1:20" s="16" customFormat="1" x14ac:dyDescent="0.25">
      <c r="A78" s="2"/>
      <c r="B78" s="48"/>
      <c r="C78" s="101"/>
      <c r="D78" s="17"/>
      <c r="E78" s="17"/>
      <c r="F78" s="17"/>
      <c r="G78" s="17"/>
      <c r="H78" s="32"/>
      <c r="I78" s="32"/>
      <c r="J78" s="32"/>
      <c r="K78" s="32"/>
      <c r="L78" s="32"/>
      <c r="M78" s="46"/>
      <c r="N78" s="46"/>
      <c r="O78" s="46"/>
      <c r="P78" s="46"/>
      <c r="Q78" s="46"/>
      <c r="R78" s="3"/>
      <c r="S78" s="2"/>
      <c r="T78" s="2"/>
    </row>
  </sheetData>
  <mergeCells count="19">
    <mergeCell ref="A8:R8"/>
    <mergeCell ref="A2:R2"/>
    <mergeCell ref="A3:R3"/>
    <mergeCell ref="A5:A6"/>
    <mergeCell ref="B5:B6"/>
    <mergeCell ref="C5:G5"/>
    <mergeCell ref="H5:L5"/>
    <mergeCell ref="M5:Q5"/>
    <mergeCell ref="R5:R6"/>
    <mergeCell ref="A31:R31"/>
    <mergeCell ref="B29:C29"/>
    <mergeCell ref="E29:F29"/>
    <mergeCell ref="E30:F30"/>
    <mergeCell ref="A9:A11"/>
    <mergeCell ref="A13:A14"/>
    <mergeCell ref="A16:Q16"/>
    <mergeCell ref="A12:R12"/>
    <mergeCell ref="R9:R11"/>
    <mergeCell ref="A28:K28"/>
  </mergeCells>
  <pageMargins left="0.19685039370078741" right="0.19685039370078741" top="0.19685039370078741" bottom="0" header="0.11811023622047245" footer="0"/>
  <pageSetup paperSize="9" scale="42" orientation="landscape" r:id="rId1"/>
  <headerFooter alignWithMargins="0"/>
  <colBreaks count="1" manualBreakCount="1"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4"/>
  <sheetViews>
    <sheetView workbookViewId="0">
      <selection activeCell="G16" sqref="G16"/>
    </sheetView>
  </sheetViews>
  <sheetFormatPr defaultRowHeight="13.2" x14ac:dyDescent="0.25"/>
  <cols>
    <col min="5" max="5" width="11.33203125" bestFit="1" customWidth="1"/>
  </cols>
  <sheetData>
    <row r="5" spans="2:9" x14ac:dyDescent="0.25">
      <c r="B5" s="18"/>
      <c r="C5" s="18"/>
      <c r="D5" s="18"/>
      <c r="E5" s="18"/>
      <c r="F5" s="18"/>
      <c r="G5" s="18"/>
      <c r="H5" s="18"/>
      <c r="I5" s="18"/>
    </row>
    <row r="6" spans="2:9" x14ac:dyDescent="0.25">
      <c r="B6" s="18"/>
      <c r="C6" s="18"/>
      <c r="D6" s="18"/>
      <c r="E6" s="18"/>
      <c r="F6" s="18"/>
      <c r="G6" s="18"/>
      <c r="H6" s="18"/>
      <c r="I6" s="18"/>
    </row>
    <row r="7" spans="2:9" x14ac:dyDescent="0.25">
      <c r="B7" s="18"/>
      <c r="C7" s="18"/>
      <c r="D7" s="18"/>
      <c r="E7" s="18"/>
      <c r="F7" s="18"/>
      <c r="G7" s="18"/>
      <c r="H7" s="18"/>
      <c r="I7" s="18"/>
    </row>
    <row r="8" spans="2:9" x14ac:dyDescent="0.25">
      <c r="B8" s="18"/>
      <c r="C8" s="18"/>
      <c r="D8" s="18"/>
      <c r="E8" s="18"/>
      <c r="F8" s="18"/>
      <c r="G8" s="18"/>
      <c r="H8" s="18"/>
      <c r="I8" s="18"/>
    </row>
    <row r="9" spans="2:9" x14ac:dyDescent="0.25">
      <c r="B9" s="18"/>
      <c r="C9" s="18"/>
      <c r="D9" s="18"/>
      <c r="E9" s="18"/>
      <c r="F9" s="18"/>
      <c r="G9" s="18"/>
      <c r="H9" s="18"/>
      <c r="I9" s="18"/>
    </row>
    <row r="10" spans="2:9" x14ac:dyDescent="0.25">
      <c r="B10" s="18"/>
      <c r="C10" s="18"/>
      <c r="D10" s="18"/>
      <c r="E10" s="18"/>
      <c r="F10" s="18"/>
      <c r="G10" s="18"/>
      <c r="H10" s="18"/>
      <c r="I10" s="18"/>
    </row>
    <row r="11" spans="2:9" ht="15.6" x14ac:dyDescent="0.25">
      <c r="B11" s="18"/>
      <c r="C11" s="18"/>
      <c r="D11" s="18"/>
      <c r="E11" s="19"/>
      <c r="F11" s="18"/>
      <c r="G11" s="18"/>
      <c r="H11" s="18"/>
      <c r="I11" s="18"/>
    </row>
    <row r="12" spans="2:9" ht="15.6" x14ac:dyDescent="0.25">
      <c r="B12" s="18"/>
      <c r="C12" s="18"/>
      <c r="D12" s="18"/>
      <c r="E12" s="19"/>
      <c r="F12" s="18"/>
      <c r="G12" s="18"/>
      <c r="H12" s="18"/>
      <c r="I12" s="18"/>
    </row>
    <row r="13" spans="2:9" ht="15.6" x14ac:dyDescent="0.25">
      <c r="B13" s="18"/>
      <c r="C13" s="18"/>
      <c r="D13" s="18"/>
      <c r="E13" s="19"/>
      <c r="F13" s="18"/>
      <c r="G13" s="18"/>
      <c r="H13" s="18"/>
      <c r="I13" s="18"/>
    </row>
    <row r="14" spans="2:9" ht="12.6" customHeight="1" x14ac:dyDescent="0.25">
      <c r="B14" s="18"/>
      <c r="C14" s="18"/>
      <c r="D14" s="18"/>
      <c r="E14" s="21"/>
      <c r="F14" s="18"/>
      <c r="G14" s="18"/>
      <c r="H14" s="18"/>
      <c r="I14" s="18"/>
    </row>
    <row r="15" spans="2:9" ht="12.6" customHeight="1" x14ac:dyDescent="0.25">
      <c r="B15" s="18"/>
      <c r="C15" s="18"/>
      <c r="D15" s="18"/>
      <c r="E15" s="21"/>
      <c r="F15" s="18"/>
      <c r="G15" s="18"/>
      <c r="H15" s="18"/>
      <c r="I15" s="18"/>
    </row>
    <row r="16" spans="2:9" ht="15.6" x14ac:dyDescent="0.25">
      <c r="B16" s="18"/>
      <c r="C16" s="18"/>
      <c r="D16" s="18"/>
      <c r="E16" s="19"/>
      <c r="F16" s="18"/>
      <c r="G16" s="18"/>
      <c r="H16" s="18"/>
      <c r="I16" s="18"/>
    </row>
    <row r="17" spans="2:9" ht="15.6" x14ac:dyDescent="0.25">
      <c r="B17" s="18"/>
      <c r="C17" s="18"/>
      <c r="D17" s="18"/>
      <c r="E17" s="19"/>
      <c r="F17" s="18"/>
      <c r="G17" s="18"/>
      <c r="H17" s="18"/>
      <c r="I17" s="18"/>
    </row>
    <row r="18" spans="2:9" x14ac:dyDescent="0.25">
      <c r="B18" s="18"/>
      <c r="C18" s="18"/>
      <c r="D18" s="18"/>
      <c r="E18" s="20"/>
      <c r="F18" s="18"/>
      <c r="G18" s="18"/>
      <c r="H18" s="18"/>
      <c r="I18" s="18"/>
    </row>
    <row r="19" spans="2:9" x14ac:dyDescent="0.25">
      <c r="B19" s="18"/>
      <c r="C19" s="18"/>
      <c r="D19" s="18"/>
      <c r="E19" s="18"/>
      <c r="F19" s="18"/>
      <c r="G19" s="18"/>
      <c r="H19" s="18"/>
      <c r="I19" s="18"/>
    </row>
    <row r="20" spans="2:9" x14ac:dyDescent="0.25">
      <c r="B20" s="18"/>
      <c r="C20" s="18"/>
      <c r="D20" s="18"/>
      <c r="E20" s="18"/>
      <c r="F20" s="18"/>
      <c r="G20" s="18"/>
      <c r="H20" s="18"/>
      <c r="I20" s="18"/>
    </row>
    <row r="21" spans="2:9" x14ac:dyDescent="0.25">
      <c r="B21" s="18"/>
      <c r="C21" s="18"/>
      <c r="D21" s="18"/>
      <c r="E21" s="18"/>
      <c r="F21" s="18"/>
      <c r="G21" s="18"/>
      <c r="H21" s="18"/>
      <c r="I21" s="18"/>
    </row>
    <row r="22" spans="2:9" x14ac:dyDescent="0.25">
      <c r="B22" s="18"/>
      <c r="C22" s="18"/>
      <c r="D22" s="18"/>
      <c r="E22" s="18"/>
      <c r="F22" s="18"/>
      <c r="G22" s="18"/>
      <c r="H22" s="18"/>
      <c r="I22" s="18"/>
    </row>
    <row r="23" spans="2:9" x14ac:dyDescent="0.25">
      <c r="B23" s="18"/>
      <c r="C23" s="18"/>
      <c r="D23" s="18"/>
      <c r="E23" s="18"/>
      <c r="F23" s="18"/>
      <c r="G23" s="18"/>
      <c r="H23" s="18"/>
      <c r="I23" s="18"/>
    </row>
    <row r="24" spans="2:9" x14ac:dyDescent="0.25">
      <c r="B24" s="18"/>
      <c r="C24" s="18"/>
      <c r="D24" s="18"/>
      <c r="E24" s="18"/>
      <c r="F24" s="18"/>
      <c r="G24" s="18"/>
      <c r="H24" s="18"/>
      <c r="I24" s="1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12 мес. 2021 Разв.мун.сл</vt:lpstr>
      <vt:lpstr>Лист1</vt:lpstr>
      <vt:lpstr>'12 мес. 2021 Разв.мун.сл'!Область_печати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Яна Каримова</cp:lastModifiedBy>
  <cp:lastPrinted>2022-01-24T11:29:07Z</cp:lastPrinted>
  <dcterms:created xsi:type="dcterms:W3CDTF">1996-10-08T23:32:33Z</dcterms:created>
  <dcterms:modified xsi:type="dcterms:W3CDTF">2022-01-24T11:58:28Z</dcterms:modified>
</cp:coreProperties>
</file>