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6\1 квартал 2016\"/>
    </mc:Choice>
  </mc:AlternateContent>
  <bookViews>
    <workbookView xWindow="420" yWindow="108" windowWidth="13956" windowHeight="8856" tabRatio="799"/>
  </bookViews>
  <sheets>
    <sheet name="исполнение функц " sheetId="22" r:id="rId1"/>
  </sheets>
  <definedNames>
    <definedName name="_Date_">#REF!</definedName>
    <definedName name="_Otchet_Period_Source__AT_ObjectName">#REF!</definedName>
    <definedName name="_xlnm._FilterDatabase" localSheetId="0" hidden="1">'исполнение функц '!#REF!</definedName>
    <definedName name="_xlnm.Print_Area" localSheetId="0">'исполнение функц '!$A$1:$F$59</definedName>
  </definedNames>
  <calcPr calcId="152511"/>
</workbook>
</file>

<file path=xl/calcChain.xml><?xml version="1.0" encoding="utf-8"?>
<calcChain xmlns="http://schemas.openxmlformats.org/spreadsheetml/2006/main">
  <c r="F34" i="22" l="1"/>
  <c r="E30" i="22" l="1"/>
  <c r="D30" i="22"/>
  <c r="D59" i="22"/>
  <c r="D57" i="22"/>
  <c r="F57" i="22" s="1"/>
  <c r="E57" i="22"/>
  <c r="F56" i="22"/>
  <c r="F58" i="22"/>
  <c r="E53" i="22"/>
  <c r="D53" i="22"/>
  <c r="F55" i="22" l="1"/>
  <c r="F54" i="22"/>
  <c r="F53" i="22"/>
  <c r="F52" i="22"/>
  <c r="F51" i="22"/>
  <c r="E50" i="22"/>
  <c r="D50" i="22"/>
  <c r="F49" i="22"/>
  <c r="F48" i="22"/>
  <c r="F47" i="22"/>
  <c r="F46" i="22"/>
  <c r="E45" i="22"/>
  <c r="D45" i="22"/>
  <c r="F44" i="22"/>
  <c r="F43" i="22"/>
  <c r="E42" i="22"/>
  <c r="D42" i="22"/>
  <c r="F41" i="22"/>
  <c r="F40" i="22"/>
  <c r="F39" i="22"/>
  <c r="F38" i="22"/>
  <c r="E37" i="22"/>
  <c r="D37" i="22"/>
  <c r="F36" i="22"/>
  <c r="E35" i="22"/>
  <c r="D35" i="22"/>
  <c r="F33" i="22"/>
  <c r="F32" i="22"/>
  <c r="F31" i="22"/>
  <c r="F29" i="22"/>
  <c r="F28" i="22"/>
  <c r="F27" i="22"/>
  <c r="F26" i="22"/>
  <c r="F25" i="22"/>
  <c r="F24" i="22"/>
  <c r="E23" i="22"/>
  <c r="E59" i="22" s="1"/>
  <c r="D23" i="22"/>
  <c r="F22" i="22"/>
  <c r="F21" i="22"/>
  <c r="F20" i="22"/>
  <c r="E19" i="22"/>
  <c r="D19" i="22"/>
  <c r="F18" i="22"/>
  <c r="E17" i="22"/>
  <c r="D17" i="22"/>
  <c r="F16" i="22"/>
  <c r="F15" i="22"/>
  <c r="F13" i="22"/>
  <c r="F12" i="22"/>
  <c r="F11" i="22"/>
  <c r="F10" i="22"/>
  <c r="F9" i="22"/>
  <c r="E8" i="22"/>
  <c r="D8" i="22"/>
  <c r="F30" i="22" l="1"/>
  <c r="F37" i="22"/>
  <c r="F45" i="22"/>
  <c r="F42" i="22"/>
  <c r="F23" i="22"/>
  <c r="F19" i="22"/>
  <c r="F8" i="22"/>
  <c r="F17" i="22"/>
  <c r="F50" i="22"/>
  <c r="F35" i="22"/>
  <c r="F59" i="22" l="1"/>
</calcChain>
</file>

<file path=xl/sharedStrings.xml><?xml version="1.0" encoding="utf-8"?>
<sst xmlns="http://schemas.openxmlformats.org/spreadsheetml/2006/main" count="64" uniqueCount="64">
  <si>
    <t>% исполнения</t>
  </si>
  <si>
    <t>Сельское хозяйство и рыболовство</t>
  </si>
  <si>
    <t>Транспорт</t>
  </si>
  <si>
    <t>Другие вопросы в области национальной экономики</t>
  </si>
  <si>
    <t>Жилищное хозяйство</t>
  </si>
  <si>
    <t>Другие вопросы в области социальной политики</t>
  </si>
  <si>
    <t>Массовый спорт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</si>
  <si>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</si>
  <si>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</si>
  <si>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</si>
  <si>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Мобилизационная и вневойсковая подготовка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</si>
  <si>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</si>
  <si>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</si>
  <si>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общегосударственные вопросы</t>
  </si>
  <si>
    <t>Общеэкономические вопросы</t>
  </si>
  <si>
    <t>Социальное обеспечение населения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</si>
  <si>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</si>
  <si>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</si>
  <si>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</si>
  <si>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</si>
  <si>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</si>
  <si>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</si>
  <si>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</si>
  <si>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</si>
  <si>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</si>
  <si>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 xml:space="preserve">Программа "Содействие развитию жилищного строительства на 2012, 2013 годы и на период до 2015 года в городе Пыть - Яхе" 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</si>
  <si>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</si>
  <si>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</si>
  <si>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</si>
  <si>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Общее образование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</si>
  <si>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</si>
  <si>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</si>
  <si>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Рз.</t>
  </si>
  <si>
    <t>Прз.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</si>
  <si>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</si>
  <si>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</si>
  <si>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</si>
  <si>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</si>
  <si>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</si>
  <si>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</si>
  <si>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</si>
  <si>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</si>
  <si>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</si>
  <si>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</si>
  <si>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</si>
  <si>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ВСЕГО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</si>
  <si>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</si>
  <si>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</si>
  <si>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</si>
  <si>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</si>
  <si>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безопасности и правоохранительной деятельности</t>
  </si>
  <si>
    <t>(рубли)</t>
  </si>
  <si>
    <t xml:space="preserve">к распоряжению администрации города </t>
  </si>
  <si>
    <t>Судебная система</t>
  </si>
  <si>
    <t>Отчет об исполнении бюджета муниципального образования городской округ город Пыть-Ях за 1 квартал 2016 года по разделам и подразделам классификации расходов бюджета</t>
  </si>
  <si>
    <t>Уточненный план на 2016 год</t>
  </si>
  <si>
    <t>Исполнено на 01.04.2016 г.</t>
  </si>
  <si>
    <t>Обеспечение проведения выборов и референдумов</t>
  </si>
  <si>
    <t>Другие вопросы в области средств массовой информации</t>
  </si>
  <si>
    <t>Другие вопросы в области жилищно-коммунального хозяйства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</si>
  <si>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</si>
  <si>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</si>
  <si>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Приложение № 2</t>
  </si>
  <si>
    <t xml:space="preserve">от  12.05. 2016   №1144-ра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</si>
</sst>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0000"/>
    <numFmt numFmtId="165" formatCode="00;;"/>
    <numFmt numFmtId="166" formatCode="#,##0.00;[Red]\-#,##0.00;0.00"/>
    <numFmt numFmtId="167" formatCode="#,##0.0"/>
    <numFmt numFmtId="168" formatCode="0.0"/>
    <numFmt numFmtId="169" formatCode="#,##0.00_ ;\-#,##0.00\ "/>
    <numFmt numFmtId="170" formatCode="#,##0.0_ ;\-#,##0.0\ 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1" fillId="0" borderId="0"/>
    <xf numFmtId="0" fontId="3" fillId="0" borderId="0"/>
    <xf numFmtId="0" fontId="28" fillId="0" borderId="0"/>
    <xf numFmtId="0" fontId="29" fillId="0" borderId="0"/>
    <xf numFmtId="0" fontId="30" fillId="0" borderId="0"/>
    <xf numFmtId="0" fontId="31" fillId="0" borderId="0"/>
    <xf numFmtId="0" fontId="1" fillId="0" borderId="0"/>
    <xf numFmtId="0" fontId="2" fillId="0" borderId="0"/>
    <xf numFmtId="0" fontId="28" fillId="0" borderId="0"/>
    <xf numFmtId="0" fontId="21" fillId="0" borderId="0"/>
    <xf numFmtId="0" fontId="21" fillId="0" borderId="0"/>
    <xf numFmtId="0" fontId="1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7" fillId="0" borderId="9" applyNumberFormat="0" applyFill="0" applyAlignment="0" applyProtection="0"/>
    <xf numFmtId="0" fontId="24" fillId="0" borderId="0"/>
    <xf numFmtId="0" fontId="18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35">
    <xf numFmtId="0" fontId="0" fillId="0" borderId="0" xfId="0"/>
    <xf numFmtId="170" fontId="20" fillId="0" borderId="10" xfId="29" applyNumberFormat="1" applyFont="1" applyFill="1" applyBorder="1" applyAlignment="1">
      <alignment horizontal="right" wrapText="1"/>
    </xf>
    <xf numFmtId="169" fontId="23" fillId="0" borderId="11" xfId="29" applyNumberFormat="1" applyFont="1" applyFill="1" applyBorder="1" applyAlignment="1">
      <alignment horizontal="right" wrapText="1"/>
    </xf>
    <xf numFmtId="166" fontId="23" fillId="15" borderId="11" xfId="27" applyNumberFormat="1" applyFont="1" applyFill="1" applyBorder="1" applyAlignment="1" applyProtection="1">
      <protection hidden="1"/>
    </xf>
    <xf numFmtId="169" fontId="23" fillId="0" borderId="11" xfId="24" applyNumberFormat="1" applyFont="1" applyFill="1" applyBorder="1" applyAlignment="1">
      <alignment horizontal="right" wrapText="1"/>
    </xf>
    <xf numFmtId="49" fontId="23" fillId="0" borderId="0" xfId="29" applyNumberFormat="1" applyFont="1" applyFill="1" applyBorder="1" applyAlignment="1">
      <alignment wrapText="1"/>
    </xf>
    <xf numFmtId="0" fontId="23" fillId="0" borderId="11" xfId="0" applyFont="1" applyFill="1" applyBorder="1" applyAlignment="1">
      <alignment horizontal="center" vertical="center" wrapText="1"/>
    </xf>
    <xf numFmtId="170" fontId="23" fillId="0" borderId="0" xfId="29" applyNumberFormat="1" applyFont="1" applyFill="1" applyAlignment="1">
      <alignment wrapText="1"/>
    </xf>
    <xf numFmtId="49" fontId="23" fillId="0" borderId="0" xfId="29" applyNumberFormat="1" applyFont="1" applyFill="1" applyAlignment="1">
      <alignment horizontal="centerContinuous" wrapText="1"/>
    </xf>
    <xf numFmtId="0" fontId="23" fillId="0" borderId="11" xfId="27" applyNumberFormat="1" applyFont="1" applyFill="1" applyBorder="1" applyAlignment="1" applyProtection="1">
      <alignment horizontal="center" vertical="center"/>
      <protection hidden="1"/>
    </xf>
    <xf numFmtId="167" fontId="23" fillId="0" borderId="11" xfId="28" applyNumberFormat="1" applyFont="1" applyFill="1" applyBorder="1" applyAlignment="1">
      <alignment horizontal="center" vertical="center" wrapText="1"/>
    </xf>
    <xf numFmtId="0" fontId="23" fillId="0" borderId="0" xfId="29" applyNumberFormat="1" applyFont="1" applyFill="1" applyAlignment="1">
      <alignment wrapText="1"/>
    </xf>
    <xf numFmtId="0" fontId="23" fillId="0" borderId="11" xfId="27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29" applyNumberFormat="1" applyFont="1" applyFill="1" applyAlignment="1">
      <alignment horizontal="center" vertical="center" wrapText="1"/>
    </xf>
    <xf numFmtId="164" fontId="23" fillId="0" borderId="11" xfId="27" applyNumberFormat="1" applyFont="1" applyFill="1" applyBorder="1" applyAlignment="1" applyProtection="1">
      <alignment wrapText="1"/>
      <protection hidden="1"/>
    </xf>
    <xf numFmtId="165" fontId="23" fillId="0" borderId="11" xfId="27" applyNumberFormat="1" applyFont="1" applyFill="1" applyBorder="1" applyAlignment="1" applyProtection="1">
      <alignment horizontal="right"/>
      <protection hidden="1"/>
    </xf>
    <xf numFmtId="170" fontId="23" fillId="0" borderId="0" xfId="29" applyNumberFormat="1" applyFont="1" applyFill="1" applyBorder="1" applyAlignment="1">
      <alignment wrapText="1"/>
    </xf>
    <xf numFmtId="170" fontId="22" fillId="0" borderId="0" xfId="29" applyNumberFormat="1" applyFont="1" applyFill="1" applyAlignment="1">
      <alignment wrapText="1"/>
    </xf>
    <xf numFmtId="170" fontId="22" fillId="0" borderId="0" xfId="29" applyNumberFormat="1" applyFont="1" applyFill="1" applyBorder="1" applyAlignment="1">
      <alignment wrapText="1"/>
    </xf>
    <xf numFmtId="170" fontId="23" fillId="0" borderId="0" xfId="24" applyNumberFormat="1" applyFont="1" applyFill="1" applyBorder="1" applyAlignment="1">
      <alignment wrapText="1"/>
    </xf>
    <xf numFmtId="170" fontId="23" fillId="0" borderId="0" xfId="24" applyNumberFormat="1" applyFont="1" applyFill="1" applyAlignment="1">
      <alignment wrapText="1"/>
    </xf>
    <xf numFmtId="169" fontId="23" fillId="0" borderId="0" xfId="29" applyNumberFormat="1" applyFont="1" applyFill="1" applyBorder="1" applyAlignment="1">
      <alignment wrapText="1"/>
    </xf>
    <xf numFmtId="170" fontId="20" fillId="0" borderId="0" xfId="29" applyNumberFormat="1" applyFont="1" applyFill="1" applyBorder="1" applyAlignment="1">
      <alignment wrapText="1"/>
    </xf>
    <xf numFmtId="49" fontId="20" fillId="0" borderId="0" xfId="29" applyNumberFormat="1" applyFont="1" applyFill="1" applyBorder="1" applyAlignment="1">
      <alignment wrapText="1"/>
    </xf>
    <xf numFmtId="170" fontId="20" fillId="0" borderId="0" xfId="29" applyNumberFormat="1" applyFont="1" applyFill="1" applyAlignment="1">
      <alignment wrapText="1"/>
    </xf>
    <xf numFmtId="166" fontId="23" fillId="15" borderId="11" xfId="26" applyNumberFormat="1" applyFont="1" applyFill="1" applyBorder="1" applyAlignment="1" applyProtection="1">
      <protection hidden="1"/>
    </xf>
    <xf numFmtId="166" fontId="23" fillId="0" borderId="11" xfId="26" applyNumberFormat="1" applyFont="1" applyFill="1" applyBorder="1" applyAlignment="1" applyProtection="1">
      <protection hidden="1"/>
    </xf>
    <xf numFmtId="170" fontId="26" fillId="0" borderId="0" xfId="29" applyNumberFormat="1" applyFont="1" applyFill="1" applyAlignment="1">
      <alignment horizontal="center" wrapText="1"/>
    </xf>
    <xf numFmtId="0" fontId="27" fillId="0" borderId="0" xfId="0" applyFont="1" applyAlignment="1">
      <alignment wrapText="1"/>
    </xf>
    <xf numFmtId="168" fontId="20" fillId="0" borderId="0" xfId="28" applyNumberFormat="1" applyFont="1" applyFill="1" applyAlignment="1">
      <alignment horizontal="right"/>
    </xf>
    <xf numFmtId="0" fontId="0" fillId="0" borderId="0" xfId="0" applyAlignment="1"/>
    <xf numFmtId="0" fontId="20" fillId="0" borderId="0" xfId="25" applyFont="1" applyFill="1" applyAlignment="1">
      <alignment horizontal="right"/>
    </xf>
    <xf numFmtId="0" fontId="20" fillId="0" borderId="0" xfId="25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23" fillId="0" borderId="11" xfId="27" applyNumberFormat="1" applyFont="1" applyFill="1" applyBorder="1" applyAlignment="1" applyProtection="1">
      <protection hidden="1"/>
    </xf>
  </cellXfs>
  <cellStyles count="3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19"/>
    <cellStyle name="Обычный 2 3" xfId="20"/>
    <cellStyle name="Обычный 2 4" xfId="21"/>
    <cellStyle name="Обычный 3" xfId="22"/>
    <cellStyle name="Обычный 4" xfId="23"/>
    <cellStyle name="Обычный_blank консолидированного бюджета 2008 г." xfId="24"/>
    <cellStyle name="Обычный_tmp" xfId="25"/>
    <cellStyle name="Обычный_tmp_исполнение функц _1" xfId="26"/>
    <cellStyle name="Обычный_tmp_Отчет по исполнению бюджета на 01.01.2014 года" xfId="27"/>
    <cellStyle name="Обычный_Tmp2" xfId="28"/>
    <cellStyle name="Обычный_Прогноз бюджета на 2009-2011г. по функциональной структуре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Тысячи [0]_Лист1" xfId="36"/>
    <cellStyle name="Тысячи_Лист1" xfId="37"/>
    <cellStyle name="Хороший" xfId="3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1"/>
  <sheetViews>
    <sheetView tabSelected="1" topLeftCell="A46" zoomScale="75" zoomScaleNormal="75" zoomScaleSheetLayoutView="75" workbookViewId="0">
      <selection activeCell="H13" sqref="H13"/>
    </sheetView>
  </sheetViews>
  <sheetFormatPr defaultColWidth="9.33203125" defaultRowHeight="16.8" x14ac:dyDescent="0.3"/>
  <cols>
    <col min="1" max="1" width="67.6640625" style="16" customWidth="1"/>
    <col min="2" max="3" width="6.5546875" style="5" customWidth="1"/>
    <col min="4" max="5" width="20.33203125" style="16" customWidth="1"/>
    <col min="6" max="6" width="15.33203125" style="16" customWidth="1"/>
    <col min="7" max="16384" width="9.33203125" style="16"/>
  </cols>
  <sheetData>
    <row r="1" spans="1:6" s="22" customFormat="1" ht="15.6" x14ac:dyDescent="0.3">
      <c r="B1" s="23"/>
      <c r="C1" s="23"/>
      <c r="D1" s="29" t="s">
        <v>62</v>
      </c>
      <c r="E1" s="30"/>
      <c r="F1" s="30"/>
    </row>
    <row r="2" spans="1:6" s="22" customFormat="1" ht="15.6" x14ac:dyDescent="0.3">
      <c r="B2" s="23"/>
      <c r="C2" s="23"/>
      <c r="D2" s="31" t="s">
        <v>52</v>
      </c>
      <c r="E2" s="30"/>
      <c r="F2" s="30"/>
    </row>
    <row r="3" spans="1:6" s="22" customFormat="1" ht="15.6" x14ac:dyDescent="0.3">
      <c r="B3" s="23"/>
      <c r="C3" s="23"/>
      <c r="D3" s="32" t="s">
        <v>63</v>
      </c>
      <c r="E3" s="33"/>
      <c r="F3" s="33"/>
    </row>
    <row r="4" spans="1:6" s="24" customFormat="1" ht="66" customHeight="1" x14ac:dyDescent="0.35">
      <c r="A4" s="27" t="s">
        <v>54</v>
      </c>
      <c r="B4" s="27"/>
      <c r="C4" s="27"/>
      <c r="D4" s="27"/>
      <c r="E4" s="28"/>
      <c r="F4" s="28"/>
    </row>
    <row r="5" spans="1:6" s="7" customFormat="1" x14ac:dyDescent="0.3">
      <c r="B5" s="8"/>
      <c r="C5" s="8"/>
      <c r="F5" s="1" t="s">
        <v>51</v>
      </c>
    </row>
    <row r="6" spans="1:6" s="11" customFormat="1" ht="48.75" customHeight="1" x14ac:dyDescent="0.3">
      <c r="A6" s="9" t="s">
        <v>30</v>
      </c>
      <c r="B6" s="12" t="s">
        <v>32</v>
      </c>
      <c r="C6" s="12" t="s">
        <v>33</v>
      </c>
      <c r="D6" s="6" t="s">
        <v>55</v>
      </c>
      <c r="E6" s="6" t="s">
        <v>56</v>
      </c>
      <c r="F6" s="10" t="s">
        <v>0</v>
      </c>
    </row>
    <row r="7" spans="1:6" s="13" customFormat="1" x14ac:dyDescent="0.25">
      <c r="A7" s="9">
        <v>1</v>
      </c>
      <c r="B7" s="12">
        <v>2</v>
      </c>
      <c r="C7" s="12">
        <v>3</v>
      </c>
      <c r="D7" s="9">
        <v>4</v>
      </c>
      <c r="E7" s="12">
        <v>5</v>
      </c>
      <c r="F7" s="12">
        <v>6</v>
      </c>
    </row>
    <row r="8" spans="1:6" x14ac:dyDescent="0.3">
      <c r="A8" s="14" t="s">
        <v>34</v>
      </c>
      <c r="B8" s="15">
        <v>1</v>
      </c>
      <c r="C8" s="15">
        <v>0</v>
      </c>
      <c r="D8" s="2">
        <f>SUM(D9:D16)</f>
        <v>329519920</v>
      </c>
      <c r="E8" s="2">
        <f>SUM(E9:E16)</f>
        <v>62282028.179999992</v>
      </c>
      <c r="F8" s="2">
        <f t="shared" ref="F8:F59" si="0">E8/D8*100</f>
        <v>18.900838583597615</v>
      </c>
    </row>
    <row r="9" spans="1:6" s="17" customFormat="1" ht="33.6" x14ac:dyDescent="0.3">
      <c r="A9" s="14" t="s">
        <v>31</v>
      </c>
      <c r="B9" s="15">
        <v>1</v>
      </c>
      <c r="C9" s="15">
        <v>2</v>
      </c>
      <c r="D9" s="25">
        <v>4461000</v>
      </c>
      <c r="E9" s="26">
        <v>1195987.1200000001</v>
      </c>
      <c r="F9" s="2">
        <f t="shared" si="0"/>
        <v>26.809843532840173</v>
      </c>
    </row>
    <row r="10" spans="1:6" s="17" customFormat="1" ht="50.4" x14ac:dyDescent="0.3">
      <c r="A10" s="14" t="s">
        <v>46</v>
      </c>
      <c r="B10" s="15">
        <v>1</v>
      </c>
      <c r="C10" s="15">
        <v>3</v>
      </c>
      <c r="D10" s="25">
        <v>26737600</v>
      </c>
      <c r="E10" s="26">
        <v>2433939.0499999998</v>
      </c>
      <c r="F10" s="2">
        <f t="shared" si="0"/>
        <v>9.103057305068516</v>
      </c>
    </row>
    <row r="11" spans="1:6" s="17" customFormat="1" ht="50.4" x14ac:dyDescent="0.3">
      <c r="A11" s="14" t="s">
        <v>8</v>
      </c>
      <c r="B11" s="15">
        <v>1</v>
      </c>
      <c r="C11" s="15">
        <v>4</v>
      </c>
      <c r="D11" s="25">
        <v>179470963.37</v>
      </c>
      <c r="E11" s="26">
        <v>32049055.059999999</v>
      </c>
      <c r="F11" s="2">
        <f t="shared" si="0"/>
        <v>17.857515476710955</v>
      </c>
    </row>
    <row r="12" spans="1:6" s="17" customFormat="1" x14ac:dyDescent="0.3">
      <c r="A12" s="14" t="s">
        <v>53</v>
      </c>
      <c r="B12" s="15">
        <v>1</v>
      </c>
      <c r="C12" s="15">
        <v>5</v>
      </c>
      <c r="D12" s="25">
        <v>29500</v>
      </c>
      <c r="E12" s="26">
        <v>0</v>
      </c>
      <c r="F12" s="2">
        <f t="shared" si="0"/>
        <v>0</v>
      </c>
    </row>
    <row r="13" spans="1:6" s="17" customFormat="1" ht="50.4" x14ac:dyDescent="0.3">
      <c r="A13" s="14" t="s">
        <v>49</v>
      </c>
      <c r="B13" s="15">
        <v>1</v>
      </c>
      <c r="C13" s="15">
        <v>6</v>
      </c>
      <c r="D13" s="25">
        <v>28743840</v>
      </c>
      <c r="E13" s="26">
        <v>6505063.4400000004</v>
      </c>
      <c r="F13" s="2">
        <f t="shared" si="0"/>
        <v>22.631156588681264</v>
      </c>
    </row>
    <row r="14" spans="1:6" s="17" customFormat="1" x14ac:dyDescent="0.3">
      <c r="A14" s="14" t="s">
        <v>57</v>
      </c>
      <c r="B14" s="15">
        <v>1</v>
      </c>
      <c r="C14" s="15">
        <v>7</v>
      </c>
      <c r="D14" s="25">
        <v>4000000</v>
      </c>
      <c r="E14" s="26"/>
      <c r="F14" s="2"/>
    </row>
    <row r="15" spans="1:6" s="17" customFormat="1" x14ac:dyDescent="0.3">
      <c r="A15" s="14" t="s">
        <v>9</v>
      </c>
      <c r="B15" s="15">
        <v>1</v>
      </c>
      <c r="C15" s="15">
        <v>11</v>
      </c>
      <c r="D15" s="25">
        <v>500000</v>
      </c>
      <c r="E15" s="26">
        <v>0</v>
      </c>
      <c r="F15" s="2">
        <f t="shared" si="0"/>
        <v>0</v>
      </c>
    </row>
    <row r="16" spans="1:6" s="17" customFormat="1" x14ac:dyDescent="0.3">
      <c r="A16" s="14" t="s">
        <v>13</v>
      </c>
      <c r="B16" s="15">
        <v>1</v>
      </c>
      <c r="C16" s="15">
        <v>13</v>
      </c>
      <c r="D16" s="25">
        <v>85577016.629999995</v>
      </c>
      <c r="E16" s="26">
        <v>20097983.510000002</v>
      </c>
      <c r="F16" s="2">
        <f t="shared" si="0"/>
        <v>23.48525842738297</v>
      </c>
    </row>
    <row r="17" spans="1:6" s="7" customFormat="1" x14ac:dyDescent="0.3">
      <c r="A17" s="14" t="s">
        <v>35</v>
      </c>
      <c r="B17" s="15">
        <v>2</v>
      </c>
      <c r="C17" s="15">
        <v>0</v>
      </c>
      <c r="D17" s="2">
        <f>D18</f>
        <v>3600000</v>
      </c>
      <c r="E17" s="2">
        <f>E18</f>
        <v>788933.15</v>
      </c>
      <c r="F17" s="2">
        <f t="shared" si="0"/>
        <v>21.914809722222223</v>
      </c>
    </row>
    <row r="18" spans="1:6" s="7" customFormat="1" x14ac:dyDescent="0.3">
      <c r="A18" s="14" t="s">
        <v>10</v>
      </c>
      <c r="B18" s="15">
        <v>2</v>
      </c>
      <c r="C18" s="15">
        <v>3</v>
      </c>
      <c r="D18" s="25">
        <v>3600000</v>
      </c>
      <c r="E18" s="26">
        <v>788933.15</v>
      </c>
      <c r="F18" s="2">
        <f t="shared" si="0"/>
        <v>21.914809722222223</v>
      </c>
    </row>
    <row r="19" spans="1:6" ht="33.6" x14ac:dyDescent="0.3">
      <c r="A19" s="14" t="s">
        <v>36</v>
      </c>
      <c r="B19" s="15">
        <v>3</v>
      </c>
      <c r="C19" s="15">
        <v>0</v>
      </c>
      <c r="D19" s="2">
        <f>SUM(D20:D22)</f>
        <v>34674000</v>
      </c>
      <c r="E19" s="2">
        <f>SUM(E20:E22)</f>
        <v>6229509.7799999993</v>
      </c>
      <c r="F19" s="2">
        <f t="shared" si="0"/>
        <v>17.965939262848241</v>
      </c>
    </row>
    <row r="20" spans="1:6" x14ac:dyDescent="0.3">
      <c r="A20" s="14" t="s">
        <v>11</v>
      </c>
      <c r="B20" s="15">
        <v>3</v>
      </c>
      <c r="C20" s="15">
        <v>4</v>
      </c>
      <c r="D20" s="25">
        <v>5981400</v>
      </c>
      <c r="E20" s="26">
        <v>908243.06</v>
      </c>
      <c r="F20" s="2">
        <f t="shared" si="0"/>
        <v>15.184456147390243</v>
      </c>
    </row>
    <row r="21" spans="1:6" ht="33.6" x14ac:dyDescent="0.3">
      <c r="A21" s="14" t="s">
        <v>12</v>
      </c>
      <c r="B21" s="15">
        <v>3</v>
      </c>
      <c r="C21" s="15">
        <v>9</v>
      </c>
      <c r="D21" s="25">
        <v>23039100</v>
      </c>
      <c r="E21" s="26">
        <v>5168166.72</v>
      </c>
      <c r="F21" s="2">
        <f t="shared" si="0"/>
        <v>22.432155422737864</v>
      </c>
    </row>
    <row r="22" spans="1:6" s="18" customFormat="1" ht="33.6" x14ac:dyDescent="0.3">
      <c r="A22" s="14" t="s">
        <v>50</v>
      </c>
      <c r="B22" s="15">
        <v>3</v>
      </c>
      <c r="C22" s="15">
        <v>14</v>
      </c>
      <c r="D22" s="25">
        <v>5653500</v>
      </c>
      <c r="E22" s="26">
        <v>153100</v>
      </c>
      <c r="F22" s="2">
        <f t="shared" si="0"/>
        <v>2.7080569558680461</v>
      </c>
    </row>
    <row r="23" spans="1:6" s="18" customFormat="1" x14ac:dyDescent="0.3">
      <c r="A23" s="14" t="s">
        <v>37</v>
      </c>
      <c r="B23" s="15">
        <v>4</v>
      </c>
      <c r="C23" s="15">
        <v>0</v>
      </c>
      <c r="D23" s="2">
        <f>SUM(D24:D29)</f>
        <v>238293201.36000001</v>
      </c>
      <c r="E23" s="2">
        <f>SUM(E24:E29)</f>
        <v>53075329.920000002</v>
      </c>
      <c r="F23" s="2">
        <f t="shared" si="0"/>
        <v>22.273119676552067</v>
      </c>
    </row>
    <row r="24" spans="1:6" s="18" customFormat="1" x14ac:dyDescent="0.3">
      <c r="A24" s="14" t="s">
        <v>14</v>
      </c>
      <c r="B24" s="15">
        <v>4</v>
      </c>
      <c r="C24" s="15">
        <v>1</v>
      </c>
      <c r="D24" s="25">
        <v>1113500</v>
      </c>
      <c r="E24" s="26">
        <v>9000</v>
      </c>
      <c r="F24" s="2">
        <f t="shared" si="0"/>
        <v>0.80826223619218684</v>
      </c>
    </row>
    <row r="25" spans="1:6" x14ac:dyDescent="0.3">
      <c r="A25" s="14" t="s">
        <v>1</v>
      </c>
      <c r="B25" s="15">
        <v>4</v>
      </c>
      <c r="C25" s="15">
        <v>5</v>
      </c>
      <c r="D25" s="25">
        <v>12311000</v>
      </c>
      <c r="E25" s="26">
        <v>6357731</v>
      </c>
      <c r="F25" s="2">
        <f t="shared" si="0"/>
        <v>51.642685403297861</v>
      </c>
    </row>
    <row r="26" spans="1:6" x14ac:dyDescent="0.3">
      <c r="A26" s="14" t="s">
        <v>2</v>
      </c>
      <c r="B26" s="15">
        <v>4</v>
      </c>
      <c r="C26" s="15">
        <v>8</v>
      </c>
      <c r="D26" s="25">
        <v>58983000</v>
      </c>
      <c r="E26" s="26">
        <v>19320820</v>
      </c>
      <c r="F26" s="2">
        <f t="shared" si="0"/>
        <v>32.756590882118573</v>
      </c>
    </row>
    <row r="27" spans="1:6" x14ac:dyDescent="0.3">
      <c r="A27" s="14" t="s">
        <v>48</v>
      </c>
      <c r="B27" s="15">
        <v>4</v>
      </c>
      <c r="C27" s="15">
        <v>9</v>
      </c>
      <c r="D27" s="25">
        <v>87694900</v>
      </c>
      <c r="E27" s="26">
        <v>8983270.0999999996</v>
      </c>
      <c r="F27" s="2">
        <f t="shared" si="0"/>
        <v>10.243777118167646</v>
      </c>
    </row>
    <row r="28" spans="1:6" x14ac:dyDescent="0.3">
      <c r="A28" s="14" t="s">
        <v>7</v>
      </c>
      <c r="B28" s="15">
        <v>4</v>
      </c>
      <c r="C28" s="15">
        <v>10</v>
      </c>
      <c r="D28" s="25">
        <v>7274280</v>
      </c>
      <c r="E28" s="26">
        <v>869641.08</v>
      </c>
      <c r="F28" s="2">
        <f t="shared" si="0"/>
        <v>11.95501245484089</v>
      </c>
    </row>
    <row r="29" spans="1:6" x14ac:dyDescent="0.3">
      <c r="A29" s="14" t="s">
        <v>3</v>
      </c>
      <c r="B29" s="15">
        <v>4</v>
      </c>
      <c r="C29" s="15">
        <v>12</v>
      </c>
      <c r="D29" s="25">
        <v>70916521.359999999</v>
      </c>
      <c r="E29" s="26">
        <v>17534867.739999998</v>
      </c>
      <c r="F29" s="2">
        <f t="shared" si="0"/>
        <v>24.726068627909921</v>
      </c>
    </row>
    <row r="30" spans="1:6" x14ac:dyDescent="0.3">
      <c r="A30" s="14" t="s">
        <v>38</v>
      </c>
      <c r="B30" s="15">
        <v>5</v>
      </c>
      <c r="C30" s="15">
        <v>0</v>
      </c>
      <c r="D30" s="2">
        <f>D31+D32+D33+D34</f>
        <v>166499370.59999999</v>
      </c>
      <c r="E30" s="2">
        <f>E31+E32+E33+E34</f>
        <v>9363558.5999999996</v>
      </c>
      <c r="F30" s="2">
        <f t="shared" si="0"/>
        <v>5.6237801778212848</v>
      </c>
    </row>
    <row r="31" spans="1:6" x14ac:dyDescent="0.3">
      <c r="A31" s="14" t="s">
        <v>4</v>
      </c>
      <c r="B31" s="15">
        <v>5</v>
      </c>
      <c r="C31" s="15">
        <v>1</v>
      </c>
      <c r="D31" s="25">
        <v>44899708.299999997</v>
      </c>
      <c r="E31" s="26">
        <v>1759369</v>
      </c>
      <c r="F31" s="2">
        <f t="shared" si="0"/>
        <v>3.9184419378510755</v>
      </c>
    </row>
    <row r="32" spans="1:6" x14ac:dyDescent="0.3">
      <c r="A32" s="14" t="s">
        <v>21</v>
      </c>
      <c r="B32" s="15">
        <v>5</v>
      </c>
      <c r="C32" s="15">
        <v>2</v>
      </c>
      <c r="D32" s="25">
        <v>48395062.299999997</v>
      </c>
      <c r="E32" s="26">
        <v>153480</v>
      </c>
      <c r="F32" s="2">
        <f t="shared" si="0"/>
        <v>0.31713979217255805</v>
      </c>
    </row>
    <row r="33" spans="1:6" x14ac:dyDescent="0.3">
      <c r="A33" s="14" t="s">
        <v>22</v>
      </c>
      <c r="B33" s="15">
        <v>5</v>
      </c>
      <c r="C33" s="15">
        <v>3</v>
      </c>
      <c r="D33" s="25">
        <v>73179500</v>
      </c>
      <c r="E33" s="26">
        <v>7450709.5999999996</v>
      </c>
      <c r="F33" s="2">
        <f t="shared" si="0"/>
        <v>10.181416380270431</v>
      </c>
    </row>
    <row r="34" spans="1:6" ht="21.6" customHeight="1" x14ac:dyDescent="0.3">
      <c r="A34" s="14" t="s">
        <v>59</v>
      </c>
      <c r="B34" s="15">
        <v>5</v>
      </c>
      <c r="C34" s="15">
        <v>5</v>
      </c>
      <c r="D34" s="25">
        <v>25100</v>
      </c>
      <c r="E34" s="26"/>
      <c r="F34" s="2">
        <f t="shared" si="0"/>
        <v>0</v>
      </c>
    </row>
    <row r="35" spans="1:6" x14ac:dyDescent="0.3">
      <c r="A35" s="14" t="s">
        <v>39</v>
      </c>
      <c r="B35" s="15">
        <v>6</v>
      </c>
      <c r="C35" s="15">
        <v>0</v>
      </c>
      <c r="D35" s="2">
        <f>D36</f>
        <v>1110000</v>
      </c>
      <c r="E35" s="2">
        <f>E36</f>
        <v>0</v>
      </c>
      <c r="F35" s="2">
        <f t="shared" si="0"/>
        <v>0</v>
      </c>
    </row>
    <row r="36" spans="1:6" x14ac:dyDescent="0.3">
      <c r="A36" s="14" t="s">
        <v>23</v>
      </c>
      <c r="B36" s="15">
        <v>6</v>
      </c>
      <c r="C36" s="15">
        <v>5</v>
      </c>
      <c r="D36" s="25">
        <v>1110000</v>
      </c>
      <c r="E36" s="26"/>
      <c r="F36" s="2">
        <f t="shared" si="0"/>
        <v>0</v>
      </c>
    </row>
    <row r="37" spans="1:6" x14ac:dyDescent="0.3">
      <c r="A37" s="14" t="s">
        <v>40</v>
      </c>
      <c r="B37" s="15">
        <v>7</v>
      </c>
      <c r="C37" s="15">
        <v>0</v>
      </c>
      <c r="D37" s="4">
        <f>SUM(D38:D41)</f>
        <v>1689314400</v>
      </c>
      <c r="E37" s="4">
        <f>SUM(E38:E41)</f>
        <v>448355719.43000001</v>
      </c>
      <c r="F37" s="2">
        <f t="shared" si="0"/>
        <v>26.540691266823984</v>
      </c>
    </row>
    <row r="38" spans="1:6" x14ac:dyDescent="0.3">
      <c r="A38" s="14" t="s">
        <v>24</v>
      </c>
      <c r="B38" s="15">
        <v>7</v>
      </c>
      <c r="C38" s="15">
        <v>1</v>
      </c>
      <c r="D38" s="25">
        <v>476044600</v>
      </c>
      <c r="E38" s="26">
        <v>74031987.790000007</v>
      </c>
      <c r="F38" s="2">
        <f t="shared" si="0"/>
        <v>15.551481476735585</v>
      </c>
    </row>
    <row r="39" spans="1:6" s="19" customFormat="1" x14ac:dyDescent="0.3">
      <c r="A39" s="14" t="s">
        <v>29</v>
      </c>
      <c r="B39" s="15">
        <v>7</v>
      </c>
      <c r="C39" s="15">
        <v>2</v>
      </c>
      <c r="D39" s="25">
        <v>846873000</v>
      </c>
      <c r="E39" s="26">
        <v>144559837.22</v>
      </c>
      <c r="F39" s="2">
        <f t="shared" si="0"/>
        <v>17.069836589429585</v>
      </c>
    </row>
    <row r="40" spans="1:6" s="20" customFormat="1" x14ac:dyDescent="0.3">
      <c r="A40" s="14" t="s">
        <v>16</v>
      </c>
      <c r="B40" s="15">
        <v>7</v>
      </c>
      <c r="C40" s="15">
        <v>7</v>
      </c>
      <c r="D40" s="25">
        <v>88195600</v>
      </c>
      <c r="E40" s="26">
        <v>13557827.18</v>
      </c>
      <c r="F40" s="2">
        <f t="shared" si="0"/>
        <v>15.372453024867452</v>
      </c>
    </row>
    <row r="41" spans="1:6" s="20" customFormat="1" x14ac:dyDescent="0.3">
      <c r="A41" s="14" t="s">
        <v>17</v>
      </c>
      <c r="B41" s="15">
        <v>7</v>
      </c>
      <c r="C41" s="15">
        <v>9</v>
      </c>
      <c r="D41" s="25">
        <v>278201200</v>
      </c>
      <c r="E41" s="26">
        <v>216206067.24000001</v>
      </c>
      <c r="F41" s="2">
        <f t="shared" si="0"/>
        <v>77.715720579206703</v>
      </c>
    </row>
    <row r="42" spans="1:6" s="20" customFormat="1" x14ac:dyDescent="0.3">
      <c r="A42" s="14" t="s">
        <v>41</v>
      </c>
      <c r="B42" s="15">
        <v>8</v>
      </c>
      <c r="C42" s="15">
        <v>0</v>
      </c>
      <c r="D42" s="2">
        <f>SUM(D43:D44)</f>
        <v>141454443.87</v>
      </c>
      <c r="E42" s="2">
        <f>SUM(E43:E44)</f>
        <v>32986462.57</v>
      </c>
      <c r="F42" s="2">
        <f t="shared" si="0"/>
        <v>23.319495427316049</v>
      </c>
    </row>
    <row r="43" spans="1:6" s="20" customFormat="1" x14ac:dyDescent="0.3">
      <c r="A43" s="14" t="s">
        <v>18</v>
      </c>
      <c r="B43" s="15">
        <v>8</v>
      </c>
      <c r="C43" s="15">
        <v>1</v>
      </c>
      <c r="D43" s="25">
        <v>123276843.87</v>
      </c>
      <c r="E43" s="26">
        <v>28530000.870000001</v>
      </c>
      <c r="F43" s="2">
        <f t="shared" si="0"/>
        <v>23.143033171814441</v>
      </c>
    </row>
    <row r="44" spans="1:6" x14ac:dyDescent="0.3">
      <c r="A44" s="14" t="s">
        <v>19</v>
      </c>
      <c r="B44" s="15">
        <v>8</v>
      </c>
      <c r="C44" s="15">
        <v>4</v>
      </c>
      <c r="D44" s="25">
        <v>18177600</v>
      </c>
      <c r="E44" s="26">
        <v>4456461.7</v>
      </c>
      <c r="F44" s="2">
        <f t="shared" si="0"/>
        <v>24.516227114690608</v>
      </c>
    </row>
    <row r="45" spans="1:6" x14ac:dyDescent="0.3">
      <c r="A45" s="14" t="s">
        <v>42</v>
      </c>
      <c r="B45" s="15">
        <v>10</v>
      </c>
      <c r="C45" s="15">
        <v>0</v>
      </c>
      <c r="D45" s="3">
        <f>SUM(D46:D49)</f>
        <v>114374145.2</v>
      </c>
      <c r="E45" s="3">
        <f>SUM(E46:E49)</f>
        <v>14916178.57</v>
      </c>
      <c r="F45" s="2">
        <f t="shared" si="0"/>
        <v>13.041565070424674</v>
      </c>
    </row>
    <row r="46" spans="1:6" x14ac:dyDescent="0.3">
      <c r="A46" s="14" t="s">
        <v>20</v>
      </c>
      <c r="B46" s="15">
        <v>10</v>
      </c>
      <c r="C46" s="15">
        <v>1</v>
      </c>
      <c r="D46" s="25">
        <v>4773700</v>
      </c>
      <c r="E46" s="26">
        <v>799847</v>
      </c>
      <c r="F46" s="2">
        <f t="shared" si="0"/>
        <v>16.755284161132874</v>
      </c>
    </row>
    <row r="47" spans="1:6" x14ac:dyDescent="0.3">
      <c r="A47" s="14" t="s">
        <v>15</v>
      </c>
      <c r="B47" s="15">
        <v>10</v>
      </c>
      <c r="C47" s="15">
        <v>3</v>
      </c>
      <c r="D47" s="25">
        <v>37877645.200000003</v>
      </c>
      <c r="E47" s="26">
        <v>5721675</v>
      </c>
      <c r="F47" s="2">
        <f t="shared" si="0"/>
        <v>15.105677688749244</v>
      </c>
    </row>
    <row r="48" spans="1:6" x14ac:dyDescent="0.3">
      <c r="A48" s="14" t="s">
        <v>47</v>
      </c>
      <c r="B48" s="15">
        <v>10</v>
      </c>
      <c r="C48" s="15">
        <v>4</v>
      </c>
      <c r="D48" s="25">
        <v>58900000</v>
      </c>
      <c r="E48" s="26">
        <v>7189045.1900000004</v>
      </c>
      <c r="F48" s="2">
        <f t="shared" si="0"/>
        <v>12.205509660441427</v>
      </c>
    </row>
    <row r="49" spans="1:6" x14ac:dyDescent="0.3">
      <c r="A49" s="14" t="s">
        <v>5</v>
      </c>
      <c r="B49" s="15">
        <v>10</v>
      </c>
      <c r="C49" s="15">
        <v>6</v>
      </c>
      <c r="D49" s="25">
        <v>12822800</v>
      </c>
      <c r="E49" s="26">
        <v>1205611.3799999999</v>
      </c>
      <c r="F49" s="2">
        <f t="shared" si="0"/>
        <v>9.4020914308887296</v>
      </c>
    </row>
    <row r="50" spans="1:6" x14ac:dyDescent="0.3">
      <c r="A50" s="14" t="s">
        <v>43</v>
      </c>
      <c r="B50" s="15">
        <v>11</v>
      </c>
      <c r="C50" s="15">
        <v>0</v>
      </c>
      <c r="D50" s="3">
        <f>SUM(D51:D52)</f>
        <v>25300400</v>
      </c>
      <c r="E50" s="3">
        <f>SUM(E51:E52)</f>
        <v>4625649.96</v>
      </c>
      <c r="F50" s="2">
        <f t="shared" si="0"/>
        <v>18.282912365021897</v>
      </c>
    </row>
    <row r="51" spans="1:6" x14ac:dyDescent="0.3">
      <c r="A51" s="14" t="s">
        <v>6</v>
      </c>
      <c r="B51" s="15">
        <v>11</v>
      </c>
      <c r="C51" s="15">
        <v>2</v>
      </c>
      <c r="D51" s="25">
        <v>20722400</v>
      </c>
      <c r="E51" s="26">
        <v>3383375.64</v>
      </c>
      <c r="F51" s="2">
        <f t="shared" si="0"/>
        <v>16.327141836852874</v>
      </c>
    </row>
    <row r="52" spans="1:6" x14ac:dyDescent="0.3">
      <c r="A52" s="14" t="s">
        <v>26</v>
      </c>
      <c r="B52" s="15">
        <v>11</v>
      </c>
      <c r="C52" s="15">
        <v>5</v>
      </c>
      <c r="D52" s="25">
        <v>4578000</v>
      </c>
      <c r="E52" s="26">
        <v>1242274.32</v>
      </c>
      <c r="F52" s="2">
        <f t="shared" si="0"/>
        <v>27.13574311926606</v>
      </c>
    </row>
    <row r="53" spans="1:6" x14ac:dyDescent="0.3">
      <c r="A53" s="14" t="s">
        <v>44</v>
      </c>
      <c r="B53" s="15">
        <v>12</v>
      </c>
      <c r="C53" s="15">
        <v>0</v>
      </c>
      <c r="D53" s="3">
        <f>D54+D55+D56</f>
        <v>23700500</v>
      </c>
      <c r="E53" s="3">
        <f>E54+E55+E56</f>
        <v>4455128.4399999995</v>
      </c>
      <c r="F53" s="2">
        <f t="shared" si="0"/>
        <v>18.79761372122951</v>
      </c>
    </row>
    <row r="54" spans="1:6" x14ac:dyDescent="0.3">
      <c r="A54" s="14" t="s">
        <v>27</v>
      </c>
      <c r="B54" s="15">
        <v>12</v>
      </c>
      <c r="C54" s="15">
        <v>1</v>
      </c>
      <c r="D54" s="25">
        <v>15670300</v>
      </c>
      <c r="E54" s="26">
        <v>3068063.06</v>
      </c>
      <c r="F54" s="2">
        <f t="shared" si="0"/>
        <v>19.578840609305502</v>
      </c>
    </row>
    <row r="55" spans="1:6" x14ac:dyDescent="0.3">
      <c r="A55" s="14" t="s">
        <v>28</v>
      </c>
      <c r="B55" s="15">
        <v>12</v>
      </c>
      <c r="C55" s="15">
        <v>2</v>
      </c>
      <c r="D55" s="25">
        <v>7770200</v>
      </c>
      <c r="E55" s="26">
        <v>1387065.38</v>
      </c>
      <c r="F55" s="2">
        <f t="shared" si="0"/>
        <v>17.851089804638232</v>
      </c>
    </row>
    <row r="56" spans="1:6" x14ac:dyDescent="0.3">
      <c r="A56" s="14" t="s">
        <v>58</v>
      </c>
      <c r="B56" s="15">
        <v>12</v>
      </c>
      <c r="C56" s="15">
        <v>4</v>
      </c>
      <c r="D56" s="25">
        <v>260000</v>
      </c>
      <c r="E56" s="26"/>
      <c r="F56" s="2">
        <f t="shared" si="0"/>
        <v>0</v>
      </c>
    </row>
    <row r="57" spans="1:6" ht="45" customHeight="1" x14ac:dyDescent="0.3">
      <c r="A57" s="14" t="s">
        <v>61</v>
      </c>
      <c r="B57" s="15">
        <v>13</v>
      </c>
      <c r="C57" s="15"/>
      <c r="D57" s="25">
        <f>D58</f>
        <v>1251000</v>
      </c>
      <c r="E57" s="26">
        <f>E58</f>
        <v>525039.69999999995</v>
      </c>
      <c r="F57" s="2">
        <f t="shared" si="0"/>
        <v>41.969600319744202</v>
      </c>
    </row>
    <row r="58" spans="1:6" ht="34.200000000000003" customHeight="1" x14ac:dyDescent="0.3">
      <c r="A58" s="14" t="s">
        <v>60</v>
      </c>
      <c r="B58" s="15">
        <v>13</v>
      </c>
      <c r="C58" s="15">
        <v>1</v>
      </c>
      <c r="D58" s="25">
        <v>1251000</v>
      </c>
      <c r="E58" s="26">
        <v>525039.69999999995</v>
      </c>
      <c r="F58" s="2">
        <f t="shared" si="0"/>
        <v>41.969600319744202</v>
      </c>
    </row>
    <row r="59" spans="1:6" ht="22.2" customHeight="1" x14ac:dyDescent="0.3">
      <c r="A59" s="34" t="s">
        <v>45</v>
      </c>
      <c r="B59" s="34"/>
      <c r="C59" s="34"/>
      <c r="D59" s="2">
        <f>D8+D17+D19+D23+D30+D35+D37+D42+D45+D50+D53+D57</f>
        <v>2769091381.0299997</v>
      </c>
      <c r="E59" s="2">
        <f>E8+E17+E19+E23+E30+E35+E37+E42+E45+E50+E53+E57</f>
        <v>637603538.30000019</v>
      </c>
      <c r="F59" s="2">
        <f t="shared" si="0"/>
        <v>23.025731208004959</v>
      </c>
    </row>
    <row r="60" spans="1:6" s="18" customFormat="1" ht="29.4" customHeight="1" x14ac:dyDescent="0.3">
      <c r="A60" s="16"/>
      <c r="B60" s="5"/>
      <c r="C60" s="5"/>
      <c r="D60" s="16"/>
      <c r="E60" s="16"/>
      <c r="F60" s="16"/>
    </row>
    <row r="61" spans="1:6" ht="16.5" hidden="1" customHeight="1" x14ac:dyDescent="0.3">
      <c r="D61" s="21"/>
    </row>
    <row r="62" spans="1:6" ht="16.5" hidden="1" customHeight="1" x14ac:dyDescent="0.3"/>
    <row r="63" spans="1:6" s="18" customFormat="1" ht="28.2" customHeight="1" x14ac:dyDescent="0.3">
      <c r="A63" s="16"/>
      <c r="B63" s="5"/>
      <c r="C63" s="5"/>
      <c r="D63" s="16"/>
      <c r="E63" s="16"/>
      <c r="F63" s="16"/>
    </row>
    <row r="551" spans="2:2" ht="409.6" x14ac:dyDescent="0.3">
      <c r="B551" s="5" t="s">
        <v>25</v>
      </c>
    </row>
  </sheetData>
  <mergeCells count="5">
    <mergeCell ref="A4:F4"/>
    <mergeCell ref="D1:F1"/>
    <mergeCell ref="D2:F2"/>
    <mergeCell ref="D3:F3"/>
    <mergeCell ref="A59:C59"/>
  </mergeCells>
  <phoneticPr fontId="25" type="noConversion"/>
  <printOptions horizontalCentered="1"/>
  <pageMargins left="0.39370078740157483" right="0.39370078740157483" top="0.39370078740157483" bottom="0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функц </vt:lpstr>
      <vt:lpstr>'исполнение функц '!Область_печати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Алина Твердохлеб</cp:lastModifiedBy>
  <cp:lastPrinted>2016-05-20T05:05:25Z</cp:lastPrinted>
  <dcterms:created xsi:type="dcterms:W3CDTF">2013-06-27T09:53:53Z</dcterms:created>
  <dcterms:modified xsi:type="dcterms:W3CDTF">2016-05-20T05:05:28Z</dcterms:modified>
</cp:coreProperties>
</file>