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абота\Сметы 2014\СМЕТЫ ДЛЯ КОНКУРСА\Пыть-Ях\"/>
    </mc:Choice>
  </mc:AlternateContent>
  <bookViews>
    <workbookView xWindow="0" yWindow="0" windowWidth="24000" windowHeight="9735"/>
  </bookViews>
  <sheets>
    <sheet name="ССР 2 кв.2014" sheetId="6" r:id="rId1"/>
  </sheets>
  <definedNames>
    <definedName name="_xlnm.Print_Titles" localSheetId="0">'ССР 2 кв.2014'!$20:$20</definedName>
  </definedNames>
  <calcPr calcId="152511"/>
</workbook>
</file>

<file path=xl/calcChain.xml><?xml version="1.0" encoding="utf-8"?>
<calcChain xmlns="http://schemas.openxmlformats.org/spreadsheetml/2006/main">
  <c r="G25" i="6" l="1"/>
  <c r="F25" i="6"/>
  <c r="E25" i="6"/>
  <c r="D25" i="6"/>
  <c r="F30" i="6" l="1"/>
  <c r="E30" i="6"/>
  <c r="D30" i="6"/>
  <c r="D33" i="6" l="1"/>
  <c r="G29" i="6"/>
  <c r="G30" i="6" s="1"/>
  <c r="H28" i="6"/>
  <c r="H29" i="6" l="1"/>
  <c r="H32" i="6" l="1"/>
  <c r="H27" i="6"/>
  <c r="H23" i="6"/>
  <c r="H24" i="6" l="1"/>
  <c r="H25" i="6" s="1"/>
  <c r="H30" i="6" l="1"/>
  <c r="H36" i="6"/>
  <c r="D8" i="6" s="1"/>
  <c r="F33" i="6"/>
  <c r="G33" i="6"/>
  <c r="E33" i="6" l="1"/>
  <c r="H33" i="6" l="1"/>
  <c r="H34" i="6" s="1"/>
  <c r="H35" i="6" l="1"/>
  <c r="H37" i="6" s="1"/>
  <c r="D7" i="6" s="1"/>
</calcChain>
</file>

<file path=xl/sharedStrings.xml><?xml version="1.0" encoding="utf-8"?>
<sst xmlns="http://schemas.openxmlformats.org/spreadsheetml/2006/main" count="49" uniqueCount="46">
  <si>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</si>
  <si>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</si>
  <si>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</si>
  <si>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</si>
  <si>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</si>
  <si>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</si>
  <si>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 xml:space="preserve">Заказчик </t>
  </si>
  <si>
    <t>(наименование организации)</t>
  </si>
  <si>
    <t>Номера сметных расчетов и смет</t>
  </si>
  <si>
    <t>Наименование глав, объектов, работ и затрат</t>
  </si>
  <si>
    <t>Сводный сметный расчет в сумме</t>
  </si>
  <si>
    <t>Непредвиденные работы и затраты 2%</t>
  </si>
  <si>
    <t>Итого по сводному расчету</t>
  </si>
  <si>
    <t>МДС81.34-2004 п. 4.94</t>
  </si>
  <si>
    <t>СВОДНЫЙ СМЕТНЫЙ РАСЧЕТ СТОИМОСТИ КАПИТАЛЬНОГО РЕМОНТА</t>
  </si>
  <si>
    <t xml:space="preserve">НДС, 18% </t>
  </si>
  <si>
    <t xml:space="preserve">              «      »________________2014 г.</t>
  </si>
  <si>
    <t>НО "Югорский Фонд капитального ремонта многоквартирных домов"</t>
  </si>
  <si>
    <t>Глава 2. Основные объекты</t>
  </si>
  <si>
    <t xml:space="preserve">ОСР 02-01 </t>
  </si>
  <si>
    <t>ОСР 02-02</t>
  </si>
  <si>
    <t>Глава 9. Проектные и изыскательские работы</t>
  </si>
  <si>
    <t>Итого по Главе 9</t>
  </si>
  <si>
    <t>Итого по Главам 1-9</t>
  </si>
  <si>
    <t xml:space="preserve">"СОГЛАСОВАН" </t>
  </si>
  <si>
    <t xml:space="preserve">    "УТВЕРЖДЕН"</t>
  </si>
  <si>
    <t>Начальник отдела проведения капитального ремонта________________________С.А. Шипилов</t>
  </si>
  <si>
    <t xml:space="preserve">Начальник проектно-сметного отдела______________________________________И.А. Сорокина </t>
  </si>
  <si>
    <t>руб.с НДС</t>
  </si>
  <si>
    <t>Сметная стоимость,  руб.</t>
  </si>
  <si>
    <t>Общая сметная стоимость,  руб.</t>
  </si>
  <si>
    <t>«      »________________2014 г.</t>
  </si>
  <si>
    <t xml:space="preserve"> из них Строительный контроль</t>
  </si>
  <si>
    <t>Генеральный директор</t>
  </si>
  <si>
    <t>________________С.В. Макаров</t>
  </si>
  <si>
    <t>Составлен в  ценах по состоянию на  2 кв. 2014 года</t>
  </si>
  <si>
    <t>Итого в ценах 2 кв.2014  года с лимитированными затратами</t>
  </si>
  <si>
    <t>ИТОГО по сводному расчету</t>
  </si>
  <si>
    <t>Строительный контроль</t>
  </si>
  <si>
    <t>ВСЕГО по сводному расчету</t>
  </si>
  <si>
    <t>Пост. Прав-ва РФ  № 468 от 21.06.10 г</t>
  </si>
  <si>
    <t>Капитальный ремонт общего имущества многоквартирных домов в г. Пыть-Ях мкр. 5-й Солнечный, д.29 и мкр. 1-й, д.5</t>
  </si>
  <si>
    <t>Капитальный ремонт общего имущества многоквартирного дома  г. Пыть-Ях мкр. 5-й Солнечный, д.29</t>
  </si>
  <si>
    <t>Капитальный ремонт общего имущества многоквартирного дома г. Пыть-Ях,  мкр. 1-й, д.5</t>
  </si>
  <si>
    <t>Проектные работы на капитальный ремонт ЖД г. Пыть-Ях мкр. 5-й Солнечный, д.29</t>
  </si>
  <si>
    <t>Проектные работы на капитальный ремонт ЖД г. Пыть-Ях,  мкр. 1-й, д.5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</si>
</sst>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р_."/>
    <numFmt numFmtId="165" formatCode="#,##0.00_р_."/>
  </numFmts>
  <fonts count="13" x14ac:knownFonts="1"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right" vertical="top"/>
    </xf>
    <xf numFmtId="2" fontId="1" fillId="0" borderId="0" xfId="0" applyNumberFormat="1" applyFont="1"/>
    <xf numFmtId="4" fontId="1" fillId="0" borderId="0" xfId="0" applyNumberFormat="1" applyFont="1"/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6" fillId="2" borderId="0" xfId="0" applyNumberFormat="1" applyFont="1" applyFill="1" applyAlignment="1">
      <alignment horizontal="left"/>
    </xf>
    <xf numFmtId="0" fontId="6" fillId="2" borderId="0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0" fontId="7" fillId="2" borderId="1" xfId="0" applyFont="1" applyFill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49" fontId="6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/>
    </xf>
    <xf numFmtId="49" fontId="6" fillId="2" borderId="2" xfId="0" applyNumberFormat="1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right" vertical="top"/>
    </xf>
    <xf numFmtId="49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49" fontId="10" fillId="0" borderId="0" xfId="0" applyNumberFormat="1" applyFont="1" applyAlignment="1">
      <alignment horizontal="left"/>
    </xf>
    <xf numFmtId="164" fontId="6" fillId="0" borderId="2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/>
    </xf>
    <xf numFmtId="164" fontId="5" fillId="0" borderId="2" xfId="0" applyNumberFormat="1" applyFont="1" applyFill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right" vertical="top"/>
    </xf>
    <xf numFmtId="164" fontId="5" fillId="2" borderId="2" xfId="0" applyNumberFormat="1" applyFont="1" applyFill="1" applyBorder="1" applyAlignment="1">
      <alignment horizontal="right" vertical="top" wrapText="1"/>
    </xf>
    <xf numFmtId="1" fontId="1" fillId="0" borderId="0" xfId="0" applyNumberFormat="1" applyFont="1"/>
    <xf numFmtId="165" fontId="6" fillId="2" borderId="2" xfId="0" applyNumberFormat="1" applyFont="1" applyFill="1" applyBorder="1" applyAlignment="1">
      <alignment horizontal="right" vertical="top"/>
    </xf>
    <xf numFmtId="165" fontId="3" fillId="0" borderId="2" xfId="0" applyNumberFormat="1" applyFont="1" applyBorder="1" applyAlignment="1">
      <alignment horizontal="right" vertical="top"/>
    </xf>
    <xf numFmtId="165" fontId="6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4" fontId="3" fillId="0" borderId="2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165" fontId="6" fillId="0" borderId="2" xfId="0" applyNumberFormat="1" applyFont="1" applyBorder="1" applyAlignment="1">
      <alignment horizontal="right" vertical="top"/>
    </xf>
    <xf numFmtId="165" fontId="5" fillId="0" borderId="2" xfId="0" applyNumberFormat="1" applyFont="1" applyBorder="1" applyAlignment="1">
      <alignment horizontal="right" vertical="top"/>
    </xf>
    <xf numFmtId="49" fontId="11" fillId="0" borderId="2" xfId="0" applyNumberFormat="1" applyFont="1" applyBorder="1" applyAlignment="1">
      <alignment horizontal="left" wrapText="1"/>
    </xf>
    <xf numFmtId="0" fontId="12" fillId="0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wrapText="1"/>
    </xf>
    <xf numFmtId="49" fontId="6" fillId="2" borderId="0" xfId="0" applyNumberFormat="1" applyFont="1" applyFill="1" applyAlignment="1">
      <alignment horizontal="center"/>
    </xf>
    <xf numFmtId="165" fontId="5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43"/>
  <sheetViews>
    <sheetView showGridLines="0" tabSelected="1" topLeftCell="A19" zoomScaleNormal="100" workbookViewId="0">
      <selection activeCell="K37" sqref="K37"/>
    </sheetView>
  </sheetViews>
  <sheetFormatPr defaultRowHeight="12.75" x14ac:dyDescent="0.2"/>
  <cols>
    <col min="1" max="1" width="5" style="1" customWidth="1"/>
    <col min="2" max="2" width="17.85546875" style="8" customWidth="1"/>
    <col min="3" max="3" width="48.42578125" style="2" customWidth="1"/>
    <col min="4" max="4" width="12.5703125" style="4" customWidth="1"/>
    <col min="5" max="5" width="13" style="4" customWidth="1"/>
    <col min="6" max="6" width="13.42578125" style="4" customWidth="1"/>
    <col min="7" max="7" width="12.5703125" style="4" customWidth="1"/>
    <col min="8" max="8" width="16.140625" style="4" customWidth="1"/>
    <col min="9" max="9" width="9.140625" style="3"/>
    <col min="10" max="10" width="12.85546875" style="3" customWidth="1"/>
    <col min="11" max="11" width="11.5703125" style="3" customWidth="1"/>
    <col min="12" max="12" width="11.85546875" style="3" customWidth="1"/>
    <col min="13" max="13" width="10.5703125" style="3" bestFit="1" customWidth="1"/>
    <col min="14" max="16384" width="9.140625" style="3"/>
  </cols>
  <sheetData>
    <row r="1" spans="1:12" ht="19.5" customHeight="1" x14ac:dyDescent="0.2">
      <c r="A1" s="12" t="s">
        <v>24</v>
      </c>
      <c r="B1" s="13"/>
      <c r="C1" s="14"/>
      <c r="D1" s="15"/>
      <c r="E1" s="15"/>
      <c r="F1" s="83" t="s">
        <v>25</v>
      </c>
      <c r="G1" s="83"/>
      <c r="H1" s="83"/>
    </row>
    <row r="2" spans="1:12" ht="24" customHeight="1" x14ac:dyDescent="0.2">
      <c r="A2" s="84" t="s">
        <v>33</v>
      </c>
      <c r="B2" s="84"/>
      <c r="C2" s="16" t="s">
        <v>34</v>
      </c>
      <c r="D2" s="15"/>
      <c r="E2" s="15"/>
      <c r="F2" s="17"/>
      <c r="G2" s="17"/>
      <c r="H2" s="17"/>
    </row>
    <row r="3" spans="1:12" s="9" customFormat="1" ht="22.5" customHeight="1" x14ac:dyDescent="0.2">
      <c r="A3" s="16" t="s">
        <v>31</v>
      </c>
      <c r="B3" s="18"/>
      <c r="C3" s="16"/>
      <c r="D3" s="19"/>
      <c r="E3" s="12"/>
      <c r="F3" s="85" t="s">
        <v>16</v>
      </c>
      <c r="G3" s="85"/>
      <c r="H3" s="85"/>
    </row>
    <row r="4" spans="1:12" x14ac:dyDescent="0.2">
      <c r="A4" s="20"/>
      <c r="B4" s="21"/>
      <c r="C4" s="14"/>
      <c r="D4" s="22"/>
      <c r="E4" s="22"/>
      <c r="F4" s="22"/>
      <c r="G4" s="22"/>
      <c r="H4" s="23"/>
    </row>
    <row r="5" spans="1:12" ht="15" x14ac:dyDescent="0.2">
      <c r="A5" s="20"/>
      <c r="B5" s="21" t="s">
        <v>6</v>
      </c>
      <c r="C5" s="80" t="s">
        <v>17</v>
      </c>
      <c r="D5" s="80"/>
      <c r="E5" s="80"/>
      <c r="F5" s="80"/>
      <c r="G5" s="80"/>
      <c r="H5" s="22"/>
    </row>
    <row r="6" spans="1:12" x14ac:dyDescent="0.2">
      <c r="A6" s="20"/>
      <c r="B6" s="21"/>
      <c r="C6" s="14"/>
      <c r="D6" s="24" t="s">
        <v>7</v>
      </c>
      <c r="E6" s="15"/>
      <c r="F6" s="22"/>
      <c r="G6" s="22"/>
      <c r="H6" s="22"/>
    </row>
    <row r="7" spans="1:12" ht="18" customHeight="1" x14ac:dyDescent="0.2">
      <c r="A7" s="20"/>
      <c r="B7" s="21"/>
      <c r="C7" s="25" t="s">
        <v>10</v>
      </c>
      <c r="D7" s="86">
        <f>H37</f>
        <v>9714289.1272880808</v>
      </c>
      <c r="E7" s="86"/>
      <c r="F7" s="26" t="s">
        <v>28</v>
      </c>
      <c r="G7" s="22"/>
      <c r="H7" s="22"/>
    </row>
    <row r="8" spans="1:12" x14ac:dyDescent="0.2">
      <c r="A8" s="20"/>
      <c r="B8" s="21"/>
      <c r="C8" s="27" t="s">
        <v>32</v>
      </c>
      <c r="D8" s="87">
        <f>H36</f>
        <v>197008.56728807997</v>
      </c>
      <c r="E8" s="87"/>
      <c r="F8" s="16" t="s">
        <v>28</v>
      </c>
      <c r="G8" s="22"/>
      <c r="H8" s="22"/>
    </row>
    <row r="9" spans="1:12" x14ac:dyDescent="0.2">
      <c r="A9" s="20"/>
      <c r="B9" s="21"/>
      <c r="C9" s="14"/>
      <c r="D9" s="22"/>
      <c r="E9" s="24"/>
      <c r="F9" s="22"/>
      <c r="G9" s="22"/>
      <c r="H9" s="22"/>
    </row>
    <row r="10" spans="1:12" x14ac:dyDescent="0.2">
      <c r="A10" s="20"/>
      <c r="B10" s="21"/>
      <c r="C10" s="14"/>
      <c r="D10" s="28" t="s">
        <v>14</v>
      </c>
      <c r="E10" s="15"/>
      <c r="F10" s="22"/>
      <c r="G10" s="22"/>
      <c r="H10" s="22"/>
    </row>
    <row r="11" spans="1:12" x14ac:dyDescent="0.2">
      <c r="A11" s="20"/>
      <c r="B11" s="21"/>
      <c r="C11" s="81"/>
      <c r="D11" s="81"/>
      <c r="E11" s="81"/>
      <c r="F11" s="81"/>
      <c r="G11" s="22"/>
      <c r="H11" s="22"/>
    </row>
    <row r="12" spans="1:12" ht="32.25" customHeight="1" x14ac:dyDescent="0.2">
      <c r="A12" s="20"/>
      <c r="B12" s="21"/>
      <c r="C12" s="82" t="s">
        <v>41</v>
      </c>
      <c r="D12" s="82"/>
      <c r="E12" s="82"/>
      <c r="F12" s="82"/>
      <c r="G12" s="82"/>
      <c r="H12" s="7"/>
      <c r="I12" s="7"/>
      <c r="J12" s="7"/>
      <c r="K12" s="7"/>
      <c r="L12" s="7"/>
    </row>
    <row r="13" spans="1:12" x14ac:dyDescent="0.2">
      <c r="A13" s="20"/>
      <c r="B13" s="21"/>
      <c r="C13" s="14"/>
      <c r="D13" s="29" t="s">
        <v>0</v>
      </c>
      <c r="E13" s="15"/>
      <c r="F13" s="22"/>
      <c r="G13" s="22"/>
      <c r="H13" s="22"/>
    </row>
    <row r="14" spans="1:12" x14ac:dyDescent="0.2">
      <c r="A14" s="20"/>
      <c r="B14" s="21"/>
      <c r="C14" s="14"/>
      <c r="D14" s="15"/>
      <c r="E14" s="15"/>
      <c r="F14" s="15"/>
      <c r="G14" s="15"/>
      <c r="H14" s="22"/>
    </row>
    <row r="15" spans="1:12" x14ac:dyDescent="0.2">
      <c r="A15" s="30" t="s">
        <v>35</v>
      </c>
      <c r="B15" s="21"/>
      <c r="C15" s="30"/>
      <c r="D15" s="31"/>
      <c r="E15" s="22"/>
      <c r="F15" s="22"/>
      <c r="G15" s="22"/>
      <c r="H15" s="22"/>
    </row>
    <row r="16" spans="1:12" ht="12.75" customHeight="1" x14ac:dyDescent="0.2">
      <c r="A16" s="74" t="s">
        <v>1</v>
      </c>
      <c r="B16" s="75" t="s">
        <v>8</v>
      </c>
      <c r="C16" s="74" t="s">
        <v>9</v>
      </c>
      <c r="D16" s="76" t="s">
        <v>29</v>
      </c>
      <c r="E16" s="76"/>
      <c r="F16" s="76"/>
      <c r="G16" s="76"/>
      <c r="H16" s="74" t="s">
        <v>30</v>
      </c>
    </row>
    <row r="17" spans="1:14" x14ac:dyDescent="0.2">
      <c r="A17" s="74"/>
      <c r="B17" s="75"/>
      <c r="C17" s="74"/>
      <c r="D17" s="74" t="s">
        <v>5</v>
      </c>
      <c r="E17" s="74" t="s">
        <v>2</v>
      </c>
      <c r="F17" s="74" t="s">
        <v>3</v>
      </c>
      <c r="G17" s="74" t="s">
        <v>4</v>
      </c>
      <c r="H17" s="74"/>
    </row>
    <row r="18" spans="1:14" x14ac:dyDescent="0.2">
      <c r="A18" s="74"/>
      <c r="B18" s="75"/>
      <c r="C18" s="74"/>
      <c r="D18" s="74"/>
      <c r="E18" s="74"/>
      <c r="F18" s="74"/>
      <c r="G18" s="74"/>
      <c r="H18" s="74"/>
    </row>
    <row r="19" spans="1:14" x14ac:dyDescent="0.2">
      <c r="A19" s="74"/>
      <c r="B19" s="75"/>
      <c r="C19" s="74"/>
      <c r="D19" s="74"/>
      <c r="E19" s="74"/>
      <c r="F19" s="74"/>
      <c r="G19" s="74"/>
      <c r="H19" s="74"/>
    </row>
    <row r="20" spans="1:14" x14ac:dyDescent="0.2">
      <c r="A20" s="32">
        <v>1</v>
      </c>
      <c r="B20" s="33">
        <v>2</v>
      </c>
      <c r="C20" s="32">
        <v>3</v>
      </c>
      <c r="D20" s="32">
        <v>4</v>
      </c>
      <c r="E20" s="32">
        <v>5</v>
      </c>
      <c r="F20" s="32">
        <v>6</v>
      </c>
      <c r="G20" s="32">
        <v>7</v>
      </c>
      <c r="H20" s="32">
        <v>8</v>
      </c>
    </row>
    <row r="21" spans="1:14" x14ac:dyDescent="0.2">
      <c r="A21" s="32"/>
      <c r="B21" s="33"/>
      <c r="C21" s="32"/>
      <c r="D21" s="32"/>
      <c r="E21" s="32"/>
      <c r="F21" s="32"/>
      <c r="G21" s="32"/>
      <c r="H21" s="32"/>
    </row>
    <row r="22" spans="1:14" x14ac:dyDescent="0.2">
      <c r="A22" s="72" t="s">
        <v>18</v>
      </c>
      <c r="B22" s="73"/>
      <c r="C22" s="73"/>
      <c r="D22" s="73"/>
      <c r="E22" s="73"/>
      <c r="F22" s="73"/>
      <c r="G22" s="73"/>
      <c r="H22" s="73"/>
    </row>
    <row r="23" spans="1:14" ht="26.25" customHeight="1" x14ac:dyDescent="0.2">
      <c r="A23" s="34">
        <v>1</v>
      </c>
      <c r="B23" s="35" t="s">
        <v>19</v>
      </c>
      <c r="C23" s="71" t="s">
        <v>42</v>
      </c>
      <c r="D23" s="51">
        <v>4229450</v>
      </c>
      <c r="E23" s="51"/>
      <c r="F23" s="51">
        <v>21092</v>
      </c>
      <c r="G23" s="52"/>
      <c r="H23" s="51">
        <f>D23+E23+F23</f>
        <v>4250542</v>
      </c>
      <c r="I23" s="5"/>
    </row>
    <row r="24" spans="1:14" ht="24.75" customHeight="1" x14ac:dyDescent="0.2">
      <c r="A24" s="34">
        <v>2</v>
      </c>
      <c r="B24" s="35" t="s">
        <v>20</v>
      </c>
      <c r="C24" s="64" t="s">
        <v>43</v>
      </c>
      <c r="D24" s="51">
        <v>3398185</v>
      </c>
      <c r="E24" s="51"/>
      <c r="F24" s="51"/>
      <c r="G24" s="52"/>
      <c r="H24" s="51">
        <f>SUM(D24:G24)</f>
        <v>3398185</v>
      </c>
      <c r="I24" s="5"/>
    </row>
    <row r="25" spans="1:14" ht="14.25" x14ac:dyDescent="0.2">
      <c r="A25" s="77" t="s">
        <v>36</v>
      </c>
      <c r="B25" s="78"/>
      <c r="C25" s="79"/>
      <c r="D25" s="53">
        <f>D23+D24</f>
        <v>7627635</v>
      </c>
      <c r="E25" s="53">
        <f t="shared" ref="E25:H25" si="0">E23+E24</f>
        <v>0</v>
      </c>
      <c r="F25" s="53">
        <f t="shared" si="0"/>
        <v>21092</v>
      </c>
      <c r="G25" s="53">
        <f t="shared" si="0"/>
        <v>0</v>
      </c>
      <c r="H25" s="53">
        <f t="shared" si="0"/>
        <v>7648727</v>
      </c>
      <c r="J25" s="66"/>
      <c r="K25" s="66"/>
      <c r="L25" s="66"/>
      <c r="M25" s="11"/>
      <c r="N25" s="10"/>
    </row>
    <row r="26" spans="1:14" x14ac:dyDescent="0.2">
      <c r="A26" s="72" t="s">
        <v>21</v>
      </c>
      <c r="B26" s="73"/>
      <c r="C26" s="73"/>
      <c r="D26" s="73"/>
      <c r="E26" s="73"/>
      <c r="F26" s="73"/>
      <c r="G26" s="73"/>
      <c r="H26" s="73"/>
      <c r="J26" s="5"/>
    </row>
    <row r="27" spans="1:14" ht="27.75" customHeight="1" x14ac:dyDescent="0.2">
      <c r="A27" s="39">
        <v>3</v>
      </c>
      <c r="B27" s="35" t="s">
        <v>19</v>
      </c>
      <c r="C27" s="38" t="s">
        <v>44</v>
      </c>
      <c r="D27" s="54"/>
      <c r="E27" s="55"/>
      <c r="F27" s="55"/>
      <c r="G27" s="54">
        <v>149638</v>
      </c>
      <c r="H27" s="51">
        <f>G27</f>
        <v>149638</v>
      </c>
      <c r="J27" s="5"/>
    </row>
    <row r="28" spans="1:14" ht="26.25" customHeight="1" x14ac:dyDescent="0.2">
      <c r="A28" s="39">
        <v>4</v>
      </c>
      <c r="B28" s="35" t="s">
        <v>20</v>
      </c>
      <c r="C28" s="65" t="s">
        <v>45</v>
      </c>
      <c r="D28" s="54"/>
      <c r="E28" s="55"/>
      <c r="F28" s="55"/>
      <c r="G28" s="54">
        <v>108979</v>
      </c>
      <c r="H28" s="51">
        <f>G28</f>
        <v>108979</v>
      </c>
      <c r="J28" s="5"/>
    </row>
    <row r="29" spans="1:14" x14ac:dyDescent="0.2">
      <c r="A29" s="36"/>
      <c r="B29" s="37"/>
      <c r="C29" s="38" t="s">
        <v>22</v>
      </c>
      <c r="D29" s="56">
        <v>0</v>
      </c>
      <c r="E29" s="56">
        <v>0</v>
      </c>
      <c r="F29" s="56">
        <v>0</v>
      </c>
      <c r="G29" s="56">
        <f>SUM(G27:G28)</f>
        <v>258617</v>
      </c>
      <c r="H29" s="56">
        <f>G29</f>
        <v>258617</v>
      </c>
      <c r="I29" s="5"/>
    </row>
    <row r="30" spans="1:14" ht="14.25" x14ac:dyDescent="0.2">
      <c r="A30" s="36"/>
      <c r="B30" s="37"/>
      <c r="C30" s="38" t="s">
        <v>23</v>
      </c>
      <c r="D30" s="57">
        <f>D25+D29</f>
        <v>7627635</v>
      </c>
      <c r="E30" s="57">
        <f>E25+E29</f>
        <v>0</v>
      </c>
      <c r="F30" s="57">
        <f>F25+F29</f>
        <v>21092</v>
      </c>
      <c r="G30" s="57">
        <f>G25+G29</f>
        <v>258617</v>
      </c>
      <c r="H30" s="57">
        <f>H25+H29</f>
        <v>7907344</v>
      </c>
      <c r="J30" s="58"/>
    </row>
    <row r="31" spans="1:14" x14ac:dyDescent="0.2">
      <c r="A31" s="36"/>
      <c r="B31" s="37"/>
      <c r="C31" s="38"/>
      <c r="D31" s="40"/>
      <c r="E31" s="40"/>
      <c r="F31" s="40"/>
      <c r="G31" s="40"/>
      <c r="H31" s="40"/>
    </row>
    <row r="32" spans="1:14" ht="25.5" x14ac:dyDescent="0.2">
      <c r="A32" s="36">
        <v>5</v>
      </c>
      <c r="B32" s="41" t="s">
        <v>13</v>
      </c>
      <c r="C32" s="38" t="s">
        <v>11</v>
      </c>
      <c r="D32" s="54">
        <v>152553</v>
      </c>
      <c r="E32" s="54">
        <v>0</v>
      </c>
      <c r="F32" s="54">
        <v>422</v>
      </c>
      <c r="G32" s="54">
        <v>5173</v>
      </c>
      <c r="H32" s="54">
        <f>D32+E32+F32+G32</f>
        <v>158148</v>
      </c>
      <c r="J32" s="58"/>
      <c r="K32" s="58"/>
      <c r="L32" s="58"/>
      <c r="M32" s="58"/>
    </row>
    <row r="33" spans="1:13" ht="15.75" x14ac:dyDescent="0.2">
      <c r="A33" s="36"/>
      <c r="B33" s="37"/>
      <c r="C33" s="42" t="s">
        <v>12</v>
      </c>
      <c r="D33" s="63">
        <f>D30+D32</f>
        <v>7780188</v>
      </c>
      <c r="E33" s="63">
        <f t="shared" ref="E33:G33" si="1">E30+E32</f>
        <v>0</v>
      </c>
      <c r="F33" s="63">
        <f t="shared" si="1"/>
        <v>21514</v>
      </c>
      <c r="G33" s="63">
        <f t="shared" si="1"/>
        <v>263790</v>
      </c>
      <c r="H33" s="63">
        <f>H30+H32</f>
        <v>8065492</v>
      </c>
      <c r="J33" s="5"/>
      <c r="K33" s="5"/>
    </row>
    <row r="34" spans="1:13" x14ac:dyDescent="0.2">
      <c r="A34" s="36"/>
      <c r="B34" s="37"/>
      <c r="C34" s="43" t="s">
        <v>15</v>
      </c>
      <c r="D34" s="59"/>
      <c r="E34" s="59"/>
      <c r="F34" s="59"/>
      <c r="G34" s="59"/>
      <c r="H34" s="59">
        <f>H33*0.18</f>
        <v>1451788.56</v>
      </c>
      <c r="J34" s="5"/>
      <c r="K34" s="5"/>
      <c r="L34" s="5"/>
      <c r="M34" s="5"/>
    </row>
    <row r="35" spans="1:13" ht="15.75" x14ac:dyDescent="0.2">
      <c r="A35" s="44"/>
      <c r="B35" s="45"/>
      <c r="C35" s="42" t="s">
        <v>37</v>
      </c>
      <c r="D35" s="60"/>
      <c r="E35" s="60"/>
      <c r="F35" s="60"/>
      <c r="G35" s="60"/>
      <c r="H35" s="60">
        <f>H33+H34</f>
        <v>9517280.5600000005</v>
      </c>
      <c r="J35" s="5"/>
      <c r="K35" s="5"/>
      <c r="L35" s="5"/>
      <c r="M35" s="5"/>
    </row>
    <row r="36" spans="1:13" ht="22.5" customHeight="1" x14ac:dyDescent="0.25">
      <c r="A36" s="44">
        <v>6</v>
      </c>
      <c r="B36" s="70" t="s">
        <v>40</v>
      </c>
      <c r="C36" s="67" t="s">
        <v>38</v>
      </c>
      <c r="D36" s="68"/>
      <c r="E36" s="68"/>
      <c r="F36" s="68"/>
      <c r="G36" s="68"/>
      <c r="H36" s="69">
        <f>H25*0.0214*1.02*1.18</f>
        <v>197008.56728807997</v>
      </c>
    </row>
    <row r="37" spans="1:13" ht="18.75" customHeight="1" x14ac:dyDescent="0.2">
      <c r="A37" s="44"/>
      <c r="B37" s="45"/>
      <c r="C37" s="42" t="s">
        <v>39</v>
      </c>
      <c r="D37" s="68"/>
      <c r="E37" s="68"/>
      <c r="F37" s="68"/>
      <c r="G37" s="68"/>
      <c r="H37" s="69">
        <f>H35+H36</f>
        <v>9714289.1272880808</v>
      </c>
    </row>
    <row r="38" spans="1:13" ht="18.75" customHeight="1" x14ac:dyDescent="0.2">
      <c r="A38" s="20"/>
      <c r="B38" s="21"/>
      <c r="C38" s="46"/>
      <c r="D38" s="61"/>
      <c r="E38" s="61"/>
      <c r="F38" s="61"/>
      <c r="G38" s="61"/>
      <c r="H38" s="62"/>
    </row>
    <row r="39" spans="1:13" x14ac:dyDescent="0.2">
      <c r="A39" s="20"/>
      <c r="B39" s="21"/>
      <c r="C39" s="14"/>
      <c r="D39" s="15"/>
      <c r="E39" s="15"/>
      <c r="F39" s="15"/>
      <c r="G39" s="15"/>
      <c r="H39" s="15"/>
    </row>
    <row r="40" spans="1:13" ht="15" x14ac:dyDescent="0.2">
      <c r="A40" s="20"/>
      <c r="B40" s="48" t="s">
        <v>27</v>
      </c>
      <c r="C40" s="49"/>
      <c r="D40" s="49"/>
      <c r="E40" s="49"/>
      <c r="F40" s="47"/>
      <c r="G40" s="47"/>
      <c r="H40" s="15"/>
    </row>
    <row r="41" spans="1:13" ht="23.25" customHeight="1" x14ac:dyDescent="0.25">
      <c r="A41" s="20"/>
      <c r="B41" s="50" t="s">
        <v>26</v>
      </c>
      <c r="C41" s="14"/>
      <c r="D41" s="15"/>
      <c r="E41" s="15"/>
      <c r="F41" s="15"/>
      <c r="G41" s="15"/>
      <c r="H41" s="15"/>
    </row>
    <row r="42" spans="1:13" x14ac:dyDescent="0.2">
      <c r="A42" s="20"/>
      <c r="B42" s="21"/>
      <c r="C42" s="14"/>
      <c r="D42" s="15"/>
      <c r="E42" s="15"/>
      <c r="F42" s="15"/>
      <c r="G42" s="15"/>
      <c r="H42" s="15"/>
      <c r="J42" s="6"/>
    </row>
    <row r="43" spans="1:13" x14ac:dyDescent="0.2">
      <c r="A43" s="20"/>
      <c r="B43" s="21"/>
      <c r="C43" s="14"/>
      <c r="D43" s="15"/>
      <c r="E43" s="15"/>
      <c r="F43" s="15"/>
      <c r="G43" s="15"/>
      <c r="H43" s="15"/>
    </row>
  </sheetData>
  <mergeCells count="20">
    <mergeCell ref="C5:G5"/>
    <mergeCell ref="C11:F11"/>
    <mergeCell ref="C12:G12"/>
    <mergeCell ref="F1:H1"/>
    <mergeCell ref="A22:H22"/>
    <mergeCell ref="A2:B2"/>
    <mergeCell ref="F3:H3"/>
    <mergeCell ref="D7:E7"/>
    <mergeCell ref="D8:E8"/>
    <mergeCell ref="A26:H26"/>
    <mergeCell ref="A16:A19"/>
    <mergeCell ref="B16:B19"/>
    <mergeCell ref="C16:C19"/>
    <mergeCell ref="D16:G16"/>
    <mergeCell ref="H16:H19"/>
    <mergeCell ref="D17:D19"/>
    <mergeCell ref="E17:E19"/>
    <mergeCell ref="F17:F19"/>
    <mergeCell ref="G17:G19"/>
    <mergeCell ref="A25:C25"/>
  </mergeCells>
  <pageMargins left="0.39370078740157483" right="0.39370078740157483" top="0.98425196850393704" bottom="0.19685039370078741" header="0.23622047244094491" footer="3.937007874015748E-2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ССР 2 кв.2014</vt:lpstr>
      <vt:lpstr>'ССР 2 кв.2014'!Заголовки_для_печати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Алексеевна Сорокина</dc:creator>
  <cp:lastModifiedBy>user</cp:lastModifiedBy>
  <cp:lastPrinted>2014-08-20T08:39:10Z</cp:lastPrinted>
  <dcterms:created xsi:type="dcterms:W3CDTF">2002-03-25T05:35:56Z</dcterms:created>
  <dcterms:modified xsi:type="dcterms:W3CDTF">2014-08-26T08:58:06Z</dcterms:modified>
</cp:coreProperties>
</file>