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абота\Сметы 2014\СМЕТЫ ДЛЯ КОНКУРСА\Пыть-Ях\г.Пытьях, мкр.1, дом 5 +\"/>
    </mc:Choice>
  </mc:AlternateContent>
  <bookViews>
    <workbookView xWindow="0" yWindow="0" windowWidth="24000" windowHeight="9735"/>
  </bookViews>
  <sheets>
    <sheet name="Объектный сметный расчет" sheetId="1" r:id="rId1"/>
  </sheets>
  <definedNames>
    <definedName name="_xlnm.Print_Titles" localSheetId="0">'Объектный сметный расчет'!$18:$18</definedName>
  </definedNames>
  <calcPr calcId="152511"/>
</workbook>
</file>

<file path=xl/calcChain.xml><?xml version="1.0" encoding="utf-8"?>
<calcChain xmlns="http://schemas.openxmlformats.org/spreadsheetml/2006/main">
  <c r="D22" i="1" l="1"/>
  <c r="G22" i="1" l="1"/>
  <c r="G25" i="1" s="1"/>
  <c r="F22" i="1"/>
  <c r="E22" i="1"/>
  <c r="H21" i="1"/>
  <c r="F25" i="1" l="1"/>
  <c r="E25" i="1"/>
  <c r="D25" i="1"/>
  <c r="H20" i="1" l="1"/>
  <c r="H22" i="1" s="1"/>
  <c r="H27" i="1" l="1"/>
  <c r="H24" i="1"/>
  <c r="D28" i="1" l="1"/>
  <c r="G28" i="1"/>
  <c r="H31" i="1" l="1"/>
  <c r="D12" i="1" s="1"/>
  <c r="H25" i="1" l="1"/>
  <c r="E28" i="1"/>
  <c r="F28" i="1"/>
  <c r="H28" i="1" l="1"/>
  <c r="H29" i="1" s="1"/>
  <c r="H30" i="1" l="1"/>
  <c r="H32" i="1" s="1"/>
  <c r="D11" i="1" s="1"/>
</calcChain>
</file>

<file path=xl/sharedStrings.xml><?xml version="1.0" encoding="utf-8"?>
<sst xmlns="http://schemas.openxmlformats.org/spreadsheetml/2006/main" count="45" uniqueCount="43">
  <si>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</si>
  <si>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</si>
  <si>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</si>
  <si>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</si>
  <si>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</si>
  <si>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</si>
  <si>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</si>
  <si>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</si>
  <si>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Всего по объектной смете</t>
  </si>
  <si>
    <t xml:space="preserve">Сметная стоимость </t>
  </si>
  <si>
    <t>Непредвиденные затраты</t>
  </si>
  <si>
    <t>МДС 81-35.2004 п.4.96</t>
  </si>
  <si>
    <t>Непредвиденные затраты - 2%</t>
  </si>
  <si>
    <t>Проектные работы на капитальный ремонт</t>
  </si>
  <si>
    <t xml:space="preserve">НДС, 18% </t>
  </si>
  <si>
    <t>Итого по объектной смете</t>
  </si>
  <si>
    <t xml:space="preserve"> руб.с НДС</t>
  </si>
  <si>
    <t>Сметная стоимость,  руб.</t>
  </si>
  <si>
    <t xml:space="preserve">"СОГЛАСОВАН" </t>
  </si>
  <si>
    <t xml:space="preserve">    "УТВЕРЖДЕН"</t>
  </si>
  <si>
    <t>«    »________________2014 г.</t>
  </si>
  <si>
    <t xml:space="preserve">Заказчик </t>
  </si>
  <si>
    <t>НО "Югорский Фонд капитального ремонта многоквартирных домов"</t>
  </si>
  <si>
    <t>(наименование организации)</t>
  </si>
  <si>
    <t xml:space="preserve">              «      »___________________2014 г.</t>
  </si>
  <si>
    <t>Генеральный директор________________С.В. Макаров</t>
  </si>
  <si>
    <t>Проектные и изыскательские работы</t>
  </si>
  <si>
    <t>Основные объекты</t>
  </si>
  <si>
    <t>Итого в ценах 2 кв.2014 года с лимитированными затратами</t>
  </si>
  <si>
    <t>смета №09-01</t>
  </si>
  <si>
    <t>Составлен(а)  в ценах 2 кв.2014 года</t>
  </si>
  <si>
    <t>Начальник отдела проведения капитального ремонта________________________С.А. Шипилов</t>
  </si>
  <si>
    <t xml:space="preserve">Начальник проектно-сметного отдела____________________________________И.А. Сорокина </t>
  </si>
  <si>
    <t>Пост. Прав-ва РФ  № 468 от 21.06.10 г</t>
  </si>
  <si>
    <t xml:space="preserve">Затраты на строительный контроль </t>
  </si>
  <si>
    <t>в том числе строительный контроль</t>
  </si>
  <si>
    <t xml:space="preserve">Итого </t>
  </si>
  <si>
    <t>Ремонт кровли</t>
  </si>
  <si>
    <t>Капитальный ремонт общего имущества многоквартирного дома г. Пыть-Ях, мкр.1-й, д.5</t>
  </si>
  <si>
    <t>Объектный сметный расчет №02-02</t>
  </si>
  <si>
    <t>ЛСР 02-02-01</t>
  </si>
  <si>
    <t>ЛСР 02-02-02</t>
  </si>
  <si>
    <t>Ремонт фасада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</si>
</sst>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_р_."/>
  </numFmts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0" borderId="0" xfId="0" applyFont="1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/>
    <xf numFmtId="49" fontId="2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6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right" vertical="top" wrapText="1"/>
    </xf>
    <xf numFmtId="165" fontId="2" fillId="0" borderId="2" xfId="0" applyNumberFormat="1" applyFont="1" applyBorder="1" applyAlignment="1">
      <alignment horizontal="right" vertical="top"/>
    </xf>
    <xf numFmtId="165" fontId="3" fillId="0" borderId="2" xfId="0" applyNumberFormat="1" applyFont="1" applyBorder="1" applyAlignment="1">
      <alignment horizontal="right" vertical="top" wrapText="1"/>
    </xf>
    <xf numFmtId="165" fontId="3" fillId="0" borderId="2" xfId="0" applyNumberFormat="1" applyFont="1" applyBorder="1" applyAlignment="1">
      <alignment horizontal="right" vertical="top"/>
    </xf>
    <xf numFmtId="165" fontId="3" fillId="0" borderId="2" xfId="0" applyNumberFormat="1" applyFont="1" applyBorder="1" applyAlignment="1">
      <alignment horizontal="left"/>
    </xf>
    <xf numFmtId="165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/>
    </xf>
    <xf numFmtId="0" fontId="1" fillId="2" borderId="0" xfId="0" applyFont="1" applyFill="1" applyBorder="1" applyAlignment="1">
      <alignment horizontal="left" vertical="top"/>
    </xf>
    <xf numFmtId="0" fontId="1" fillId="0" borderId="0" xfId="0" applyFont="1" applyAlignment="1">
      <alignment horizontal="left"/>
    </xf>
    <xf numFmtId="0" fontId="8" fillId="2" borderId="1" xfId="0" applyFont="1" applyFill="1" applyBorder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2" borderId="0" xfId="0" applyFont="1" applyFill="1" applyBorder="1" applyAlignment="1">
      <alignment wrapText="1"/>
    </xf>
    <xf numFmtId="0" fontId="8" fillId="2" borderId="1" xfId="0" applyFont="1" applyFill="1" applyBorder="1" applyAlignment="1">
      <alignment horizontal="right"/>
    </xf>
    <xf numFmtId="49" fontId="1" fillId="2" borderId="0" xfId="0" applyNumberFormat="1" applyFont="1" applyFill="1" applyAlignment="1"/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/>
    </xf>
    <xf numFmtId="164" fontId="3" fillId="0" borderId="2" xfId="0" applyNumberFormat="1" applyFont="1" applyBorder="1" applyAlignment="1">
      <alignment horizontal="right" vertical="top" wrapText="1"/>
    </xf>
    <xf numFmtId="164" fontId="11" fillId="0" borderId="0" xfId="0" applyNumberFormat="1" applyFont="1" applyAlignment="1">
      <alignment horizontal="right" vertical="center"/>
    </xf>
    <xf numFmtId="0" fontId="2" fillId="2" borderId="0" xfId="0" applyFont="1" applyFill="1" applyBorder="1" applyAlignment="1">
      <alignment vertical="top" wrapText="1"/>
    </xf>
    <xf numFmtId="0" fontId="1" fillId="0" borderId="2" xfId="0" applyFont="1" applyBorder="1"/>
    <xf numFmtId="0" fontId="2" fillId="2" borderId="2" xfId="0" applyFont="1" applyFill="1" applyBorder="1" applyAlignment="1">
      <alignment vertical="top" wrapText="1"/>
    </xf>
    <xf numFmtId="2" fontId="5" fillId="0" borderId="2" xfId="0" applyNumberFormat="1" applyFont="1" applyBorder="1" applyAlignment="1">
      <alignment horizontal="right" vertical="top"/>
    </xf>
    <xf numFmtId="0" fontId="12" fillId="2" borderId="2" xfId="0" applyFont="1" applyFill="1" applyBorder="1" applyAlignment="1">
      <alignment vertical="top" wrapText="1"/>
    </xf>
    <xf numFmtId="0" fontId="13" fillId="0" borderId="0" xfId="0" applyFont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/>
    </xf>
    <xf numFmtId="2" fontId="5" fillId="0" borderId="0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wrapText="1"/>
    </xf>
    <xf numFmtId="49" fontId="1" fillId="2" borderId="0" xfId="0" applyNumberFormat="1" applyFont="1" applyFill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1" fontId="1" fillId="0" borderId="0" xfId="0" applyNumberFormat="1" applyFont="1" applyBorder="1"/>
    <xf numFmtId="2" fontId="1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5"/>
  <sheetViews>
    <sheetView showGridLines="0" tabSelected="1" topLeftCell="A22" zoomScaleNormal="100" workbookViewId="0">
      <selection activeCell="L8" sqref="L8"/>
    </sheetView>
  </sheetViews>
  <sheetFormatPr defaultRowHeight="12.75" x14ac:dyDescent="0.2"/>
  <cols>
    <col min="1" max="1" width="4.140625" style="1" customWidth="1"/>
    <col min="2" max="2" width="11.7109375" style="2" customWidth="1"/>
    <col min="3" max="3" width="41.7109375" style="3" customWidth="1"/>
    <col min="4" max="4" width="15.5703125" style="4" customWidth="1"/>
    <col min="5" max="5" width="15.7109375" style="4" customWidth="1"/>
    <col min="6" max="6" width="13.7109375" style="4" customWidth="1"/>
    <col min="7" max="7" width="13.85546875" style="4" customWidth="1"/>
    <col min="8" max="8" width="19.28515625" style="4" customWidth="1"/>
    <col min="9" max="9" width="9.140625" style="1"/>
    <col min="10" max="10" width="10.5703125" style="1" bestFit="1" customWidth="1"/>
    <col min="11" max="16384" width="9.140625" style="1"/>
  </cols>
  <sheetData>
    <row r="1" spans="1:8" ht="19.5" customHeight="1" x14ac:dyDescent="0.2">
      <c r="A1" s="45" t="s">
        <v>18</v>
      </c>
      <c r="B1" s="46"/>
      <c r="F1" s="56"/>
      <c r="G1" s="74" t="s">
        <v>19</v>
      </c>
      <c r="H1" s="74"/>
    </row>
    <row r="2" spans="1:8" ht="21" customHeight="1" x14ac:dyDescent="0.2">
      <c r="A2" s="75" t="s">
        <v>25</v>
      </c>
      <c r="B2" s="75"/>
      <c r="C2" s="75"/>
      <c r="F2" s="1"/>
      <c r="G2" s="48"/>
      <c r="H2" s="57"/>
    </row>
    <row r="3" spans="1:8" s="51" customFormat="1" ht="14.25" customHeight="1" x14ac:dyDescent="0.2">
      <c r="A3" s="47" t="s">
        <v>20</v>
      </c>
      <c r="B3" s="49"/>
      <c r="C3" s="47"/>
      <c r="D3" s="50"/>
      <c r="E3" s="45"/>
      <c r="F3" s="58" t="s">
        <v>24</v>
      </c>
    </row>
    <row r="4" spans="1:8" ht="10.5" customHeight="1" x14ac:dyDescent="0.2">
      <c r="A4" s="52"/>
      <c r="D4" s="53"/>
      <c r="E4" s="53"/>
      <c r="F4" s="53"/>
      <c r="G4" s="53"/>
      <c r="H4" s="54"/>
    </row>
    <row r="5" spans="1:8" x14ac:dyDescent="0.2">
      <c r="A5" s="52"/>
      <c r="B5" s="2" t="s">
        <v>21</v>
      </c>
      <c r="C5" s="87" t="s">
        <v>22</v>
      </c>
      <c r="D5" s="87"/>
      <c r="E5" s="87"/>
      <c r="F5" s="87"/>
      <c r="G5" s="87"/>
      <c r="H5" s="53"/>
    </row>
    <row r="6" spans="1:8" x14ac:dyDescent="0.2">
      <c r="A6" s="52"/>
      <c r="D6" s="68" t="s">
        <v>23</v>
      </c>
      <c r="F6" s="53"/>
      <c r="G6" s="53"/>
      <c r="H6" s="53"/>
    </row>
    <row r="7" spans="1:8" ht="5.25" customHeight="1" x14ac:dyDescent="0.2">
      <c r="A7" s="52"/>
      <c r="D7" s="55"/>
      <c r="F7" s="53"/>
      <c r="G7" s="53"/>
      <c r="H7" s="53"/>
    </row>
    <row r="8" spans="1:8" ht="15" customHeight="1" x14ac:dyDescent="0.2">
      <c r="A8" s="5"/>
      <c r="B8" s="6"/>
      <c r="C8" s="7"/>
      <c r="D8" s="76" t="s">
        <v>39</v>
      </c>
      <c r="E8" s="76"/>
      <c r="F8" s="76"/>
      <c r="G8" s="76"/>
      <c r="H8" s="8"/>
    </row>
    <row r="9" spans="1:8" s="32" customFormat="1" ht="17.25" customHeight="1" x14ac:dyDescent="0.25">
      <c r="A9" s="28"/>
      <c r="B9" s="29"/>
      <c r="C9" s="30"/>
      <c r="D9" s="25"/>
      <c r="E9" s="33" t="s">
        <v>38</v>
      </c>
      <c r="F9" s="22"/>
      <c r="G9" s="31"/>
      <c r="H9" s="31"/>
    </row>
    <row r="10" spans="1:8" ht="9" customHeight="1" x14ac:dyDescent="0.2">
      <c r="A10" s="5"/>
      <c r="B10" s="6"/>
      <c r="C10" s="7"/>
      <c r="D10" s="8"/>
      <c r="E10" s="9"/>
      <c r="F10" s="8"/>
      <c r="G10" s="8"/>
      <c r="H10" s="8"/>
    </row>
    <row r="11" spans="1:8" x14ac:dyDescent="0.2">
      <c r="A11" s="5"/>
      <c r="B11" s="6"/>
      <c r="C11" s="7" t="s">
        <v>9</v>
      </c>
      <c r="D11" s="62">
        <f>H32</f>
        <v>4308750.6269723997</v>
      </c>
      <c r="E11" s="21" t="s">
        <v>16</v>
      </c>
      <c r="F11" s="8"/>
      <c r="G11" s="8"/>
      <c r="H11" s="8"/>
    </row>
    <row r="12" spans="1:8" x14ac:dyDescent="0.2">
      <c r="A12" s="5"/>
      <c r="B12" s="6"/>
      <c r="C12" s="27" t="s">
        <v>35</v>
      </c>
      <c r="D12" s="62">
        <f>H31</f>
        <v>87527.186972399999</v>
      </c>
      <c r="E12" s="21" t="s">
        <v>16</v>
      </c>
      <c r="F12" s="8"/>
      <c r="G12" s="8"/>
      <c r="H12" s="8"/>
    </row>
    <row r="13" spans="1:8" x14ac:dyDescent="0.2">
      <c r="A13" s="27" t="s">
        <v>30</v>
      </c>
      <c r="B13" s="6"/>
      <c r="C13" s="1"/>
      <c r="D13" s="27"/>
      <c r="E13" s="21"/>
      <c r="F13" s="21"/>
      <c r="G13" s="21"/>
      <c r="H13" s="8"/>
    </row>
    <row r="14" spans="1:8" ht="12.75" customHeight="1" x14ac:dyDescent="0.2">
      <c r="A14" s="77" t="s">
        <v>0</v>
      </c>
      <c r="B14" s="78" t="s">
        <v>5</v>
      </c>
      <c r="C14" s="77" t="s">
        <v>6</v>
      </c>
      <c r="D14" s="79" t="s">
        <v>17</v>
      </c>
      <c r="E14" s="79"/>
      <c r="F14" s="79"/>
      <c r="G14" s="79"/>
      <c r="H14" s="79"/>
    </row>
    <row r="15" spans="1:8" x14ac:dyDescent="0.2">
      <c r="A15" s="77"/>
      <c r="B15" s="78"/>
      <c r="C15" s="77"/>
      <c r="D15" s="77" t="s">
        <v>7</v>
      </c>
      <c r="E15" s="77" t="s">
        <v>1</v>
      </c>
      <c r="F15" s="77" t="s">
        <v>2</v>
      </c>
      <c r="G15" s="77" t="s">
        <v>3</v>
      </c>
      <c r="H15" s="77" t="s">
        <v>4</v>
      </c>
    </row>
    <row r="16" spans="1:8" x14ac:dyDescent="0.2">
      <c r="A16" s="77"/>
      <c r="B16" s="78"/>
      <c r="C16" s="77"/>
      <c r="D16" s="77"/>
      <c r="E16" s="77"/>
      <c r="F16" s="77"/>
      <c r="G16" s="77"/>
      <c r="H16" s="77"/>
    </row>
    <row r="17" spans="1:15" x14ac:dyDescent="0.2">
      <c r="A17" s="77"/>
      <c r="B17" s="78"/>
      <c r="C17" s="77"/>
      <c r="D17" s="77"/>
      <c r="E17" s="77"/>
      <c r="F17" s="77"/>
      <c r="G17" s="77"/>
      <c r="H17" s="77"/>
      <c r="J17" s="69"/>
      <c r="K17" s="69"/>
      <c r="L17" s="69"/>
      <c r="M17" s="69"/>
      <c r="N17" s="69"/>
      <c r="O17" s="69"/>
    </row>
    <row r="18" spans="1:15" x14ac:dyDescent="0.2">
      <c r="A18" s="11">
        <v>1</v>
      </c>
      <c r="B18" s="12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  <c r="J18" s="69"/>
      <c r="K18" s="69"/>
      <c r="L18" s="69"/>
      <c r="M18" s="69"/>
      <c r="N18" s="69"/>
      <c r="O18" s="69"/>
    </row>
    <row r="19" spans="1:15" x14ac:dyDescent="0.2">
      <c r="A19" s="80" t="s">
        <v>27</v>
      </c>
      <c r="B19" s="81"/>
      <c r="C19" s="81"/>
      <c r="D19" s="81"/>
      <c r="E19" s="81"/>
      <c r="F19" s="81"/>
      <c r="G19" s="81"/>
      <c r="H19" s="81"/>
      <c r="J19" s="69"/>
      <c r="K19" s="69"/>
      <c r="L19" s="69"/>
      <c r="M19" s="69"/>
      <c r="N19" s="69"/>
      <c r="O19" s="69"/>
    </row>
    <row r="20" spans="1:15" ht="18" customHeight="1" x14ac:dyDescent="0.2">
      <c r="A20" s="44">
        <v>1</v>
      </c>
      <c r="B20" s="26" t="s">
        <v>40</v>
      </c>
      <c r="C20" s="14" t="s">
        <v>37</v>
      </c>
      <c r="D20" s="37">
        <v>2850411</v>
      </c>
      <c r="E20" s="38"/>
      <c r="F20" s="38"/>
      <c r="G20" s="38"/>
      <c r="H20" s="37">
        <f t="shared" ref="H20" si="0">D20+E20+F20+G20</f>
        <v>2850411</v>
      </c>
      <c r="J20" s="69"/>
      <c r="K20" s="69"/>
      <c r="L20" s="36"/>
      <c r="M20" s="36"/>
      <c r="N20" s="36"/>
      <c r="O20" s="69"/>
    </row>
    <row r="21" spans="1:15" ht="18" customHeight="1" x14ac:dyDescent="0.2">
      <c r="A21" s="73">
        <v>2</v>
      </c>
      <c r="B21" s="26" t="s">
        <v>41</v>
      </c>
      <c r="C21" s="14" t="s">
        <v>42</v>
      </c>
      <c r="D21" s="37">
        <v>547774</v>
      </c>
      <c r="E21" s="38"/>
      <c r="F21" s="38"/>
      <c r="G21" s="38"/>
      <c r="H21" s="37">
        <f>SUM(D21:G21)</f>
        <v>547774</v>
      </c>
      <c r="J21" s="69"/>
      <c r="K21" s="69"/>
      <c r="L21" s="36"/>
      <c r="M21" s="36"/>
      <c r="N21" s="36"/>
      <c r="O21" s="69"/>
    </row>
    <row r="22" spans="1:15" ht="12.75" customHeight="1" x14ac:dyDescent="0.2">
      <c r="A22" s="84" t="s">
        <v>28</v>
      </c>
      <c r="B22" s="85"/>
      <c r="C22" s="86"/>
      <c r="D22" s="39">
        <f>SUM(D20:D21)</f>
        <v>3398185</v>
      </c>
      <c r="E22" s="39">
        <f>SUM(E20:E21)</f>
        <v>0</v>
      </c>
      <c r="F22" s="39">
        <f>SUM(F20:F21)</f>
        <v>0</v>
      </c>
      <c r="G22" s="39">
        <f>SUM(G20:G21)</f>
        <v>0</v>
      </c>
      <c r="H22" s="39">
        <f>SUM(H20:H21)</f>
        <v>3398185</v>
      </c>
      <c r="J22" s="88"/>
      <c r="K22" s="88"/>
      <c r="L22" s="88"/>
      <c r="M22" s="69"/>
      <c r="N22" s="69"/>
      <c r="O22" s="69"/>
    </row>
    <row r="23" spans="1:15" x14ac:dyDescent="0.2">
      <c r="A23" s="82" t="s">
        <v>26</v>
      </c>
      <c r="B23" s="83"/>
      <c r="C23" s="83"/>
      <c r="D23" s="83"/>
      <c r="E23" s="83"/>
      <c r="F23" s="83"/>
      <c r="G23" s="83"/>
      <c r="H23" s="83"/>
      <c r="J23" s="88"/>
      <c r="K23" s="69"/>
      <c r="L23" s="69"/>
      <c r="M23" s="69"/>
      <c r="N23" s="69"/>
      <c r="O23" s="69"/>
    </row>
    <row r="24" spans="1:15" ht="17.25" customHeight="1" x14ac:dyDescent="0.2">
      <c r="A24" s="19">
        <v>3</v>
      </c>
      <c r="B24" s="34" t="s">
        <v>29</v>
      </c>
      <c r="C24" s="35" t="s">
        <v>13</v>
      </c>
      <c r="D24" s="41"/>
      <c r="E24" s="41"/>
      <c r="F24" s="41"/>
      <c r="G24" s="42">
        <v>108979</v>
      </c>
      <c r="H24" s="42">
        <f>G24</f>
        <v>108979</v>
      </c>
      <c r="J24" s="89"/>
      <c r="K24" s="69"/>
      <c r="L24" s="69"/>
      <c r="M24" s="69"/>
      <c r="N24" s="69"/>
      <c r="O24" s="69"/>
    </row>
    <row r="25" spans="1:15" x14ac:dyDescent="0.2">
      <c r="A25" s="16"/>
      <c r="B25" s="17"/>
      <c r="C25" s="14" t="s">
        <v>36</v>
      </c>
      <c r="D25" s="39">
        <f>D22</f>
        <v>3398185</v>
      </c>
      <c r="E25" s="39">
        <f>E22</f>
        <v>0</v>
      </c>
      <c r="F25" s="39">
        <f>F22</f>
        <v>0</v>
      </c>
      <c r="G25" s="40">
        <f>G22+G24</f>
        <v>108979</v>
      </c>
      <c r="H25" s="39">
        <f>D25+E25+F25+G25</f>
        <v>3507164</v>
      </c>
      <c r="J25" s="89"/>
      <c r="K25" s="69"/>
      <c r="L25" s="69"/>
      <c r="M25" s="69"/>
      <c r="N25" s="69"/>
      <c r="O25" s="69"/>
    </row>
    <row r="26" spans="1:15" x14ac:dyDescent="0.2">
      <c r="A26" s="80" t="s">
        <v>10</v>
      </c>
      <c r="B26" s="81"/>
      <c r="C26" s="81"/>
      <c r="D26" s="81"/>
      <c r="E26" s="81"/>
      <c r="F26" s="81"/>
      <c r="G26" s="81"/>
      <c r="H26" s="81"/>
      <c r="J26" s="69"/>
      <c r="K26" s="69"/>
      <c r="L26" s="69"/>
      <c r="M26" s="69"/>
      <c r="N26" s="69"/>
      <c r="O26" s="69"/>
    </row>
    <row r="27" spans="1:15" ht="25.5" x14ac:dyDescent="0.2">
      <c r="A27" s="23">
        <v>4</v>
      </c>
      <c r="B27" s="24" t="s">
        <v>11</v>
      </c>
      <c r="C27" s="14" t="s">
        <v>12</v>
      </c>
      <c r="D27" s="37">
        <v>67964</v>
      </c>
      <c r="E27" s="37"/>
      <c r="F27" s="37"/>
      <c r="G27" s="37">
        <v>2180</v>
      </c>
      <c r="H27" s="37">
        <f>D27+E27+F27+G27</f>
        <v>70144</v>
      </c>
      <c r="J27" s="88"/>
      <c r="K27" s="88"/>
      <c r="L27" s="88"/>
      <c r="M27" s="88"/>
      <c r="N27" s="88"/>
      <c r="O27" s="69"/>
    </row>
    <row r="28" spans="1:15" x14ac:dyDescent="0.2">
      <c r="A28" s="16"/>
      <c r="B28" s="17"/>
      <c r="C28" s="14" t="s">
        <v>15</v>
      </c>
      <c r="D28" s="40">
        <f>D25+D27</f>
        <v>3466149</v>
      </c>
      <c r="E28" s="40">
        <f>E25+E27</f>
        <v>0</v>
      </c>
      <c r="F28" s="40">
        <f>F25+F27</f>
        <v>0</v>
      </c>
      <c r="G28" s="40">
        <f>G25+G27</f>
        <v>111159</v>
      </c>
      <c r="H28" s="40">
        <f>H25+H27</f>
        <v>3577308</v>
      </c>
      <c r="J28" s="69"/>
      <c r="K28" s="69"/>
      <c r="L28" s="69"/>
      <c r="M28" s="69"/>
      <c r="N28" s="69"/>
      <c r="O28" s="69"/>
    </row>
    <row r="29" spans="1:15" x14ac:dyDescent="0.2">
      <c r="A29" s="16"/>
      <c r="B29" s="17"/>
      <c r="C29" s="14" t="s">
        <v>14</v>
      </c>
      <c r="D29" s="15"/>
      <c r="E29" s="15"/>
      <c r="F29" s="15"/>
      <c r="G29" s="15"/>
      <c r="H29" s="43">
        <f>H28*0.18</f>
        <v>643915.43999999994</v>
      </c>
      <c r="J29" s="69"/>
      <c r="K29" s="69"/>
      <c r="L29" s="69"/>
      <c r="M29" s="69"/>
      <c r="N29" s="69"/>
      <c r="O29" s="69"/>
    </row>
    <row r="30" spans="1:15" x14ac:dyDescent="0.2">
      <c r="A30" s="16"/>
      <c r="B30" s="17"/>
      <c r="C30" s="18" t="s">
        <v>15</v>
      </c>
      <c r="D30" s="20"/>
      <c r="E30" s="20"/>
      <c r="F30" s="20"/>
      <c r="G30" s="15"/>
      <c r="H30" s="61">
        <f>H28+H29</f>
        <v>4221223.4399999995</v>
      </c>
      <c r="J30" s="69"/>
      <c r="K30" s="69"/>
      <c r="L30" s="69"/>
      <c r="M30" s="69"/>
      <c r="N30" s="69"/>
      <c r="O30" s="69"/>
    </row>
    <row r="31" spans="1:15" ht="32.25" customHeight="1" x14ac:dyDescent="0.2">
      <c r="A31" s="64"/>
      <c r="B31" s="67" t="s">
        <v>33</v>
      </c>
      <c r="C31" s="65" t="s">
        <v>34</v>
      </c>
      <c r="D31" s="65"/>
      <c r="E31" s="65"/>
      <c r="F31" s="15"/>
      <c r="G31" s="15"/>
      <c r="H31" s="66">
        <f>H22*0.0214*1.02*1.18</f>
        <v>87527.186972399999</v>
      </c>
      <c r="J31" s="69"/>
      <c r="K31" s="69"/>
      <c r="L31" s="69"/>
      <c r="M31" s="69"/>
      <c r="N31" s="69"/>
      <c r="O31" s="69"/>
    </row>
    <row r="32" spans="1:15" ht="15" customHeight="1" x14ac:dyDescent="0.2">
      <c r="A32" s="64"/>
      <c r="B32" s="65"/>
      <c r="C32" s="18" t="s">
        <v>8</v>
      </c>
      <c r="D32" s="65"/>
      <c r="E32" s="65"/>
      <c r="F32" s="15"/>
      <c r="G32" s="15"/>
      <c r="H32" s="66">
        <f>H30+H31</f>
        <v>4308750.6269723997</v>
      </c>
    </row>
    <row r="33" spans="1:8" ht="6" customHeight="1" x14ac:dyDescent="0.2">
      <c r="A33" s="69"/>
      <c r="B33" s="63"/>
      <c r="C33" s="70"/>
      <c r="D33" s="63"/>
      <c r="E33" s="63"/>
      <c r="F33" s="71"/>
      <c r="G33" s="71"/>
      <c r="H33" s="72"/>
    </row>
    <row r="34" spans="1:8" s="5" customFormat="1" ht="19.5" customHeight="1" x14ac:dyDescent="0.2">
      <c r="B34" s="59" t="s">
        <v>32</v>
      </c>
      <c r="C34" s="27"/>
      <c r="D34" s="10"/>
      <c r="E34" s="10"/>
      <c r="F34" s="10"/>
      <c r="G34" s="10"/>
      <c r="H34" s="10"/>
    </row>
    <row r="35" spans="1:8" s="5" customFormat="1" ht="12" customHeight="1" x14ac:dyDescent="0.25">
      <c r="B35" s="60" t="s">
        <v>31</v>
      </c>
      <c r="C35" s="27"/>
      <c r="D35" s="10"/>
      <c r="E35" s="10"/>
      <c r="F35" s="10"/>
      <c r="G35" s="6"/>
      <c r="H35" s="10"/>
    </row>
  </sheetData>
  <mergeCells count="17">
    <mergeCell ref="A26:H26"/>
    <mergeCell ref="A19:H19"/>
    <mergeCell ref="A23:H23"/>
    <mergeCell ref="A22:C22"/>
    <mergeCell ref="C5:G5"/>
    <mergeCell ref="G1:H1"/>
    <mergeCell ref="A2:C2"/>
    <mergeCell ref="D8:G8"/>
    <mergeCell ref="A14:A17"/>
    <mergeCell ref="B14:B17"/>
    <mergeCell ref="C14:C17"/>
    <mergeCell ref="D15:D17"/>
    <mergeCell ref="D14:H14"/>
    <mergeCell ref="E15:E17"/>
    <mergeCell ref="F15:F17"/>
    <mergeCell ref="G15:G17"/>
    <mergeCell ref="H15:H17"/>
  </mergeCells>
  <phoneticPr fontId="0" type="noConversion"/>
  <pageMargins left="0.51181102362204722" right="0.19685039370078741" top="0.62992125984251968" bottom="0.11811023622047245" header="0.23622047244094491" footer="3.937007874015748E-2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Алексеевна Сорокина</dc:creator>
  <cp:lastModifiedBy>user</cp:lastModifiedBy>
  <cp:lastPrinted>2014-08-18T06:24:26Z</cp:lastPrinted>
  <dcterms:created xsi:type="dcterms:W3CDTF">2002-03-25T05:35:56Z</dcterms:created>
  <dcterms:modified xsi:type="dcterms:W3CDTF">2014-08-26T08:59:10Z</dcterms:modified>
</cp:coreProperties>
</file>