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enevaTA\Desktop\ОРВ молодежка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I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<sst xmlns="http://schemas.openxmlformats.org/spreadsheetml/2006/main" count="91" uniqueCount="59">
  <si>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</si>
  <si>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</si>
  <si>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</si>
  <si>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</si>
  <si>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</si>
  <si>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</si>
  <si>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</si>
  <si>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</si>
  <si>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</si>
  <si>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</si>
  <si>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</si>
  <si>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</si>
  <si>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</si>
  <si>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</si>
  <si>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</si>
  <si>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</si>
  <si>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</si>
  <si>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</si>
  <si>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</si>
  <si>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</si>
  <si>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</si>
  <si>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</si>
  <si>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</si>
  <si>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</si>
  <si>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</si>
  <si>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</si>
  <si>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</si>
  <si>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</si>
  <si>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</si>
  <si>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</si>
  <si>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</si>
  <si>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</si>
  <si>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</si>
  <si>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</si>
  <si>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</si>
  <si>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</si>
  <si>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</si>
  <si>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</si>
  <si>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</si>
  <si>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</si>
  <si>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</si>
  <si>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</si>
  <si>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</si>
  <si>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</si>
  <si>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</si>
  <si>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</si>
  <si>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</si>
  <si>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</si>
  <si>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(1979) в 2022 году - данные "Консультант плюс"/производственный календарь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</si>
  <si>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</si>
  <si>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</si>
  <si>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 xml:space="preserve">Пакет документов может предоставить </t>
  </si>
  <si>
    <t>Данные Федеральной службы государственной статистики www.gks.ru за январь-март 2023 года</t>
  </si>
  <si>
    <t xml:space="preserve">документы предоставляются в Управление по мере необходимости </t>
  </si>
  <si>
    <t xml:space="preserve">Тариф на 1 поездку в автобусах городского сообщения-30 рублей, 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</si>
  <si>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 xml:space="preserve">подготовка заявления и документов в соответствии с п. 2.7 и 4.1 Положения о предоставлении субсидии </t>
    </r>
  </si>
  <si>
    <r>
      <t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3047,43</t>
    </r>
    <r>
      <rPr>
        <b/>
        <u/>
        <sz val="12"/>
        <color theme="1"/>
        <rFont val="Times New Roman"/>
        <family val="1"/>
        <charset val="204"/>
      </rPr>
      <t xml:space="preserve"> руб. (5 раз в год).</t>
    </r>
  </si>
  <si>
    <r>
      <rPr>
        <b/>
        <sz val="11"/>
        <color theme="1"/>
        <rFont val="Times New Roman"/>
        <family val="1"/>
        <charset val="204"/>
      </rP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 xml:space="preserve">пункт 4.1. Получателем субсидии предоставляется отчетность о достижении значений результатов, об осуществленных расходах, источником финансового обеспечения которых является субсидия (далее - отчет) по формам, определенным типовыми формами соглашений, установленными комитетом по финансам администрации города.
Отчет предоставляется в Уполномоченный орган ежеквартально (не позднее 15 числа месяца, следующего за отчетным кварталом), а также за год - не позднее 20 января года, следующего за отчетным.
</t>
    </r>
  </si>
  <si>
    <t xml:space="preserve">   Стандартные издержки субъектов предпринимательской деятельности, возникающие в связи с действующем исполнением требований постановления администрации г.Пыть-Яха от 22.04.2022 № 146-па «Об утверждении положения о предоставлении субсидии из бюджета города Пыть-Яха социально ориентированным некоммерческим организациям, не являющимся государственными (муниципальными) учреждениями, на реализацию мероприятий в области молодежной политики»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</si>
</sst>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4" fontId="11" fillId="3" borderId="20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10" fontId="11" fillId="3" borderId="17" xfId="0" applyNumberFormat="1" applyFont="1" applyFill="1" applyBorder="1" applyAlignment="1">
      <alignment horizontal="center" vertical="center" wrapText="1"/>
    </xf>
    <xf numFmtId="2" fontId="3" fillId="3" borderId="21" xfId="0" applyNumberFormat="1" applyFont="1" applyFill="1" applyBorder="1"/>
    <xf numFmtId="0" fontId="2" fillId="3" borderId="22" xfId="0" applyFont="1" applyFill="1" applyBorder="1" applyAlignment="1"/>
    <xf numFmtId="0" fontId="2" fillId="3" borderId="0" xfId="0" applyFont="1" applyFill="1" applyBorder="1" applyAlignment="1"/>
    <xf numFmtId="0" fontId="2" fillId="3" borderId="19" xfId="0" applyFont="1" applyFill="1" applyBorder="1" applyAlignment="1"/>
    <xf numFmtId="0" fontId="13" fillId="3" borderId="19" xfId="0" applyFont="1" applyFill="1" applyBorder="1" applyAlignment="1">
      <alignment horizontal="center" wrapText="1"/>
    </xf>
    <xf numFmtId="0" fontId="2" fillId="3" borderId="19" xfId="0" applyFont="1" applyFill="1" applyBorder="1"/>
    <xf numFmtId="0" fontId="2" fillId="3" borderId="18" xfId="0" applyFont="1" applyFill="1" applyBorder="1"/>
    <xf numFmtId="0" fontId="11" fillId="3" borderId="23" xfId="0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vertical="top" wrapText="1"/>
    </xf>
    <xf numFmtId="0" fontId="2" fillId="3" borderId="13" xfId="0" applyFont="1" applyFill="1" applyBorder="1"/>
    <xf numFmtId="0" fontId="13" fillId="3" borderId="25" xfId="0" applyFont="1" applyFill="1" applyBorder="1"/>
    <xf numFmtId="0" fontId="11" fillId="3" borderId="20" xfId="0" applyFont="1" applyFill="1" applyBorder="1" applyAlignment="1">
      <alignment horizontal="center" vertical="center" wrapText="1"/>
    </xf>
    <xf numFmtId="0" fontId="2" fillId="3" borderId="9" xfId="0" applyFont="1" applyFill="1" applyBorder="1"/>
    <xf numFmtId="0" fontId="2" fillId="3" borderId="27" xfId="0" applyFont="1" applyFill="1" applyBorder="1"/>
    <xf numFmtId="0" fontId="2" fillId="3" borderId="28" xfId="0" applyFont="1" applyFill="1" applyBorder="1"/>
    <xf numFmtId="0" fontId="13" fillId="3" borderId="27" xfId="0" applyFont="1" applyFill="1" applyBorder="1"/>
    <xf numFmtId="2" fontId="11" fillId="3" borderId="20" xfId="0" applyNumberFormat="1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vertical="top" wrapText="1"/>
    </xf>
    <xf numFmtId="0" fontId="2" fillId="3" borderId="38" xfId="0" applyFont="1" applyFill="1" applyBorder="1"/>
    <xf numFmtId="0" fontId="11" fillId="3" borderId="39" xfId="0" applyFont="1" applyFill="1" applyBorder="1" applyAlignment="1">
      <alignment horizontal="center" vertical="center" wrapText="1"/>
    </xf>
    <xf numFmtId="2" fontId="11" fillId="3" borderId="40" xfId="0" applyNumberFormat="1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42" xfId="0" applyFont="1" applyFill="1" applyBorder="1" applyAlignment="1">
      <alignment horizontal="left" vertical="top" wrapText="1"/>
    </xf>
    <xf numFmtId="0" fontId="2" fillId="3" borderId="43" xfId="0" applyFont="1" applyFill="1" applyBorder="1"/>
    <xf numFmtId="0" fontId="11" fillId="3" borderId="43" xfId="0" applyFont="1" applyFill="1" applyBorder="1" applyAlignment="1">
      <alignment horizontal="center" vertical="center" wrapText="1"/>
    </xf>
    <xf numFmtId="2" fontId="11" fillId="3" borderId="43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wrapText="1"/>
    </xf>
    <xf numFmtId="0" fontId="2" fillId="3" borderId="0" xfId="0" applyFont="1" applyFill="1" applyBorder="1"/>
    <xf numFmtId="0" fontId="11" fillId="3" borderId="45" xfId="0" applyFont="1" applyFill="1" applyBorder="1" applyAlignment="1">
      <alignment horizontal="center" vertical="center" wrapText="1"/>
    </xf>
    <xf numFmtId="2" fontId="11" fillId="3" borderId="45" xfId="0" applyNumberFormat="1" applyFont="1" applyFill="1" applyBorder="1" applyAlignment="1">
      <alignment horizontal="center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  <xf numFmtId="0" fontId="2" fillId="3" borderId="47" xfId="0" applyFont="1" applyFill="1" applyBorder="1"/>
    <xf numFmtId="0" fontId="2" fillId="3" borderId="23" xfId="0" applyFont="1" applyFill="1" applyBorder="1"/>
    <xf numFmtId="0" fontId="13" fillId="3" borderId="19" xfId="0" applyFont="1" applyFill="1" applyBorder="1"/>
    <xf numFmtId="0" fontId="13" fillId="3" borderId="48" xfId="0" applyFont="1" applyFill="1" applyBorder="1"/>
    <xf numFmtId="2" fontId="11" fillId="3" borderId="24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/>
    <xf numFmtId="0" fontId="7" fillId="3" borderId="50" xfId="0" applyFont="1" applyFill="1" applyBorder="1" applyAlignment="1">
      <alignment vertical="center"/>
    </xf>
    <xf numFmtId="0" fontId="2" fillId="3" borderId="8" xfId="0" applyFont="1" applyFill="1" applyBorder="1"/>
    <xf numFmtId="0" fontId="16" fillId="3" borderId="5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6" fillId="3" borderId="52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wrapText="1"/>
    </xf>
    <xf numFmtId="4" fontId="11" fillId="3" borderId="6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/>
    <xf numFmtId="0" fontId="7" fillId="3" borderId="7" xfId="0" applyFont="1" applyFill="1" applyBorder="1" applyAlignment="1">
      <alignment vertical="center"/>
    </xf>
    <xf numFmtId="0" fontId="2" fillId="3" borderId="31" xfId="0" applyFont="1" applyFill="1" applyBorder="1"/>
    <xf numFmtId="0" fontId="16" fillId="3" borderId="63" xfId="0" applyFont="1" applyFill="1" applyBorder="1" applyAlignment="1">
      <alignment horizontal="center" vertical="center" wrapText="1"/>
    </xf>
    <xf numFmtId="0" fontId="2" fillId="3" borderId="55" xfId="0" applyFont="1" applyFill="1" applyBorder="1"/>
    <xf numFmtId="0" fontId="2" fillId="3" borderId="30" xfId="0" applyFont="1" applyFill="1" applyBorder="1"/>
    <xf numFmtId="0" fontId="12" fillId="3" borderId="57" xfId="0" applyFont="1" applyFill="1" applyBorder="1" applyAlignment="1">
      <alignment wrapText="1"/>
    </xf>
    <xf numFmtId="0" fontId="2" fillId="3" borderId="59" xfId="0" applyFont="1" applyFill="1" applyBorder="1"/>
    <xf numFmtId="0" fontId="2" fillId="3" borderId="60" xfId="0" applyFont="1" applyFill="1" applyBorder="1"/>
    <xf numFmtId="0" fontId="12" fillId="2" borderId="15" xfId="0" applyFont="1" applyFill="1" applyBorder="1" applyAlignment="1">
      <alignment wrapText="1"/>
    </xf>
    <xf numFmtId="164" fontId="2" fillId="3" borderId="62" xfId="0" applyNumberFormat="1" applyFont="1" applyFill="1" applyBorder="1"/>
    <xf numFmtId="0" fontId="15" fillId="3" borderId="35" xfId="0" applyFont="1" applyFill="1" applyBorder="1" applyAlignment="1">
      <alignment horizontal="left" vertical="top" wrapText="1"/>
    </xf>
    <xf numFmtId="0" fontId="15" fillId="3" borderId="36" xfId="0" applyFont="1" applyFill="1" applyBorder="1" applyAlignment="1">
      <alignment horizontal="left" vertical="top" wrapText="1"/>
    </xf>
    <xf numFmtId="0" fontId="15" fillId="3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3" borderId="17" xfId="0" applyFont="1" applyFill="1" applyBorder="1" applyAlignment="1">
      <alignment horizontal="left" vertical="top" wrapText="1"/>
    </xf>
    <xf numFmtId="0" fontId="9" fillId="3" borderId="18" xfId="0" applyFont="1" applyFill="1" applyBorder="1" applyAlignment="1">
      <alignment horizontal="left" vertical="top" wrapText="1"/>
    </xf>
    <xf numFmtId="0" fontId="7" fillId="3" borderId="30" xfId="0" applyFont="1" applyFill="1" applyBorder="1" applyAlignment="1">
      <alignment horizontal="left" vertical="top" wrapText="1"/>
    </xf>
    <xf numFmtId="0" fontId="7" fillId="3" borderId="31" xfId="0" applyFont="1" applyFill="1" applyBorder="1" applyAlignment="1">
      <alignment horizontal="left" vertical="top" wrapText="1"/>
    </xf>
    <xf numFmtId="0" fontId="7" fillId="3" borderId="3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zoomScale="130" zoomScaleNormal="100" zoomScaleSheetLayoutView="130" workbookViewId="0">
      <selection activeCell="P1" sqref="P1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61" t="s">
        <v>46</v>
      </c>
      <c r="B1" s="161"/>
      <c r="C1" s="161"/>
      <c r="D1" s="161"/>
      <c r="E1" s="161"/>
      <c r="F1" s="161"/>
      <c r="G1" s="161"/>
      <c r="H1" s="161"/>
      <c r="I1" s="161"/>
    </row>
    <row r="2" spans="1:9" ht="81" customHeight="1" x14ac:dyDescent="0.3">
      <c r="A2" s="162" t="s">
        <v>0</v>
      </c>
      <c r="B2" s="162"/>
      <c r="C2" s="162"/>
      <c r="D2" s="162"/>
      <c r="E2" s="162"/>
      <c r="F2" s="162"/>
      <c r="G2" s="162"/>
      <c r="H2" s="162"/>
      <c r="I2" s="162"/>
    </row>
    <row r="3" spans="1:9" ht="89.25" customHeight="1" x14ac:dyDescent="0.3">
      <c r="A3" s="163" t="s">
        <v>58</v>
      </c>
      <c r="B3" s="163"/>
      <c r="C3" s="163"/>
      <c r="D3" s="163"/>
      <c r="E3" s="163"/>
      <c r="F3" s="163"/>
      <c r="G3" s="163"/>
      <c r="H3" s="163"/>
      <c r="I3" s="163"/>
    </row>
    <row r="4" spans="1:9" x14ac:dyDescent="0.3">
      <c r="A4" s="2" t="s">
        <v>47</v>
      </c>
    </row>
    <row r="5" spans="1:9" ht="19.5" thickBot="1" x14ac:dyDescent="0.35">
      <c r="A5" s="164" t="s">
        <v>1</v>
      </c>
      <c r="B5" s="164"/>
      <c r="C5" s="164"/>
      <c r="D5" s="164"/>
      <c r="E5" s="164"/>
      <c r="F5" s="164"/>
      <c r="G5" s="164"/>
      <c r="H5" s="164"/>
      <c r="I5" s="164"/>
    </row>
    <row r="6" spans="1:9" ht="30.75" x14ac:dyDescent="0.3">
      <c r="A6" s="3" t="s">
        <v>2</v>
      </c>
      <c r="B6" s="165" t="s">
        <v>3</v>
      </c>
      <c r="C6" s="166"/>
      <c r="D6" s="166"/>
      <c r="E6" s="166"/>
      <c r="F6" s="166"/>
      <c r="G6" s="166"/>
      <c r="H6" s="167"/>
      <c r="I6" s="4" t="s">
        <v>4</v>
      </c>
    </row>
    <row r="7" spans="1:9" ht="96.75" customHeight="1" x14ac:dyDescent="0.3">
      <c r="A7" s="5" t="s">
        <v>5</v>
      </c>
      <c r="B7" s="168" t="s">
        <v>57</v>
      </c>
      <c r="C7" s="169"/>
      <c r="D7" s="169"/>
      <c r="E7" s="169"/>
      <c r="F7" s="169"/>
      <c r="G7" s="169"/>
      <c r="H7" s="169"/>
      <c r="I7" s="170"/>
    </row>
    <row r="8" spans="1:9" ht="39" customHeight="1" x14ac:dyDescent="0.3">
      <c r="A8" s="6" t="s">
        <v>6</v>
      </c>
      <c r="B8" s="171" t="s">
        <v>55</v>
      </c>
      <c r="C8" s="172"/>
      <c r="D8" s="172"/>
      <c r="E8" s="172"/>
      <c r="F8" s="172"/>
      <c r="G8" s="172"/>
      <c r="H8" s="172"/>
      <c r="I8" s="173"/>
    </row>
    <row r="9" spans="1:9" ht="40.5" customHeight="1" x14ac:dyDescent="0.3">
      <c r="A9" s="7" t="s">
        <v>7</v>
      </c>
      <c r="B9" s="94" t="s">
        <v>8</v>
      </c>
      <c r="C9" s="95"/>
      <c r="D9" s="96"/>
      <c r="E9" s="96"/>
      <c r="F9" s="96"/>
      <c r="G9" s="92"/>
      <c r="H9" s="93">
        <v>87471</v>
      </c>
      <c r="I9" s="156" t="s">
        <v>52</v>
      </c>
    </row>
    <row r="10" spans="1:9" ht="18" customHeight="1" x14ac:dyDescent="0.3">
      <c r="A10" s="14" t="s">
        <v>9</v>
      </c>
      <c r="B10" s="174" t="s">
        <v>10</v>
      </c>
      <c r="C10" s="175"/>
      <c r="D10" s="98"/>
      <c r="E10" s="99"/>
      <c r="F10" s="98"/>
      <c r="G10" s="100">
        <v>0.30199999999999999</v>
      </c>
      <c r="H10" s="97">
        <f>+H9*G10</f>
        <v>26416.241999999998</v>
      </c>
      <c r="I10" s="101"/>
    </row>
    <row r="11" spans="1:9" x14ac:dyDescent="0.3">
      <c r="A11" s="20" t="s">
        <v>11</v>
      </c>
      <c r="B11" s="102"/>
      <c r="C11" s="103"/>
      <c r="D11" s="104"/>
      <c r="E11" s="103"/>
      <c r="F11" s="104"/>
      <c r="G11" s="105"/>
      <c r="H11" s="97">
        <f>H9+H10</f>
        <v>113887.242</v>
      </c>
      <c r="I11" s="101"/>
    </row>
    <row r="12" spans="1:9" ht="29.25" customHeight="1" x14ac:dyDescent="0.3">
      <c r="A12" s="25" t="s">
        <v>12</v>
      </c>
      <c r="B12" s="174" t="s">
        <v>13</v>
      </c>
      <c r="C12" s="175"/>
      <c r="D12" s="106"/>
      <c r="E12" s="107"/>
      <c r="F12" s="106"/>
      <c r="G12" s="108">
        <v>1979</v>
      </c>
      <c r="H12" s="109">
        <v>164.33</v>
      </c>
      <c r="I12" s="110" t="s">
        <v>48</v>
      </c>
    </row>
    <row r="13" spans="1:9" ht="17.25" customHeight="1" x14ac:dyDescent="0.3">
      <c r="A13" s="31" t="s">
        <v>15</v>
      </c>
      <c r="B13" s="174" t="s">
        <v>16</v>
      </c>
      <c r="C13" s="175"/>
      <c r="D13" s="175"/>
      <c r="E13" s="111"/>
      <c r="F13" s="106"/>
      <c r="G13" s="112"/>
      <c r="H13" s="113">
        <v>0.7</v>
      </c>
      <c r="I13" s="114"/>
    </row>
    <row r="14" spans="1:9" x14ac:dyDescent="0.3">
      <c r="A14" s="36" t="s">
        <v>17</v>
      </c>
      <c r="B14" s="115"/>
      <c r="C14" s="115"/>
      <c r="D14" s="115"/>
      <c r="E14" s="115"/>
      <c r="F14" s="116"/>
      <c r="G14" s="117"/>
      <c r="H14" s="118">
        <f>H11/H12*H13</f>
        <v>485.12790969390852</v>
      </c>
      <c r="I14" s="114"/>
    </row>
    <row r="15" spans="1:9" x14ac:dyDescent="0.3">
      <c r="A15" s="40" t="s">
        <v>18</v>
      </c>
      <c r="B15" s="176" t="s">
        <v>19</v>
      </c>
      <c r="C15" s="177"/>
      <c r="D15" s="177"/>
      <c r="E15" s="177"/>
      <c r="F15" s="177"/>
      <c r="G15" s="177"/>
      <c r="H15" s="178"/>
      <c r="I15" s="119"/>
    </row>
    <row r="16" spans="1:9" ht="42" customHeight="1" x14ac:dyDescent="0.3">
      <c r="A16" s="42" t="s">
        <v>20</v>
      </c>
      <c r="B16" s="158" t="s">
        <v>21</v>
      </c>
      <c r="C16" s="159"/>
      <c r="D16" s="160"/>
      <c r="E16" s="120"/>
      <c r="F16" s="121"/>
      <c r="G16" s="121"/>
      <c r="H16" s="122">
        <f>H17+H18</f>
        <v>64.357142857142861</v>
      </c>
      <c r="I16" s="110" t="s">
        <v>22</v>
      </c>
    </row>
    <row r="17" spans="1:9" ht="44.25" customHeight="1" x14ac:dyDescent="0.3">
      <c r="A17" s="46" t="s">
        <v>23</v>
      </c>
      <c r="B17" s="123" t="s">
        <v>24</v>
      </c>
      <c r="C17" s="124"/>
      <c r="D17" s="125"/>
      <c r="E17" s="126"/>
      <c r="F17" s="127">
        <v>53</v>
      </c>
      <c r="G17" s="128">
        <v>500</v>
      </c>
      <c r="H17" s="118">
        <f>(G17/500)*F17</f>
        <v>53</v>
      </c>
      <c r="I17" s="129" t="s">
        <v>50</v>
      </c>
    </row>
    <row r="18" spans="1:9" ht="39" customHeight="1" x14ac:dyDescent="0.3">
      <c r="A18" s="54" t="s">
        <v>25</v>
      </c>
      <c r="B18" s="123" t="s">
        <v>26</v>
      </c>
      <c r="C18" s="124"/>
      <c r="D18" s="125"/>
      <c r="E18" s="130"/>
      <c r="F18" s="131">
        <v>53</v>
      </c>
      <c r="G18" s="132">
        <v>450</v>
      </c>
      <c r="H18" s="133">
        <f>(G18/2100)*F18</f>
        <v>11.357142857142856</v>
      </c>
      <c r="I18" s="129" t="s">
        <v>49</v>
      </c>
    </row>
    <row r="19" spans="1:9" x14ac:dyDescent="0.3">
      <c r="A19" s="59" t="s">
        <v>28</v>
      </c>
      <c r="B19" s="134"/>
      <c r="C19" s="135"/>
      <c r="D19" s="116"/>
      <c r="E19" s="116"/>
      <c r="F19" s="136"/>
      <c r="G19" s="137"/>
      <c r="H19" s="138">
        <f>H16</f>
        <v>64.357142857142861</v>
      </c>
      <c r="I19" s="139"/>
    </row>
    <row r="20" spans="1:9" ht="38.25" customHeight="1" x14ac:dyDescent="0.3">
      <c r="A20" s="65" t="s">
        <v>29</v>
      </c>
      <c r="B20" s="140" t="s">
        <v>30</v>
      </c>
      <c r="C20" s="141"/>
      <c r="D20" s="141"/>
      <c r="E20" s="141"/>
      <c r="F20" s="142">
        <v>2</v>
      </c>
      <c r="G20" s="143">
        <v>30</v>
      </c>
      <c r="H20" s="144">
        <f>F20*G20</f>
        <v>60</v>
      </c>
      <c r="I20" s="145" t="s">
        <v>54</v>
      </c>
    </row>
    <row r="21" spans="1:9" ht="21.75" customHeight="1" x14ac:dyDescent="0.3">
      <c r="A21" s="72" t="s">
        <v>32</v>
      </c>
      <c r="B21" s="141"/>
      <c r="C21" s="130"/>
      <c r="D21" s="141"/>
      <c r="E21" s="130"/>
      <c r="F21" s="130"/>
      <c r="G21" s="130"/>
      <c r="H21" s="146">
        <f>H14+H19+H20</f>
        <v>609.48505255105135</v>
      </c>
      <c r="I21" s="147"/>
    </row>
    <row r="22" spans="1:9" ht="21" customHeight="1" x14ac:dyDescent="0.3">
      <c r="A22" s="74" t="s">
        <v>33</v>
      </c>
      <c r="B22" s="148" t="s">
        <v>34</v>
      </c>
      <c r="C22" s="149"/>
      <c r="D22" s="130"/>
      <c r="E22" s="149"/>
      <c r="F22" s="141"/>
      <c r="G22" s="149"/>
      <c r="H22" s="150">
        <v>5</v>
      </c>
      <c r="I22" s="145" t="s">
        <v>53</v>
      </c>
    </row>
    <row r="23" spans="1:9" ht="24.75" customHeight="1" x14ac:dyDescent="0.3">
      <c r="A23" s="74" t="s">
        <v>35</v>
      </c>
      <c r="B23" s="148" t="s">
        <v>36</v>
      </c>
      <c r="C23" s="141"/>
      <c r="D23" s="151"/>
      <c r="E23" s="152"/>
      <c r="F23" s="130"/>
      <c r="G23" s="141"/>
      <c r="H23" s="150">
        <v>1</v>
      </c>
      <c r="I23" s="153" t="s">
        <v>51</v>
      </c>
    </row>
    <row r="24" spans="1:9" ht="28.5" customHeight="1" thickBot="1" x14ac:dyDescent="0.35">
      <c r="A24" s="83" t="s">
        <v>37</v>
      </c>
      <c r="B24" s="154"/>
      <c r="C24" s="154"/>
      <c r="D24" s="154"/>
      <c r="E24" s="155"/>
      <c r="F24" s="155"/>
      <c r="G24" s="154"/>
      <c r="H24" s="146">
        <f>H21*H22*H23</f>
        <v>3047.4252627552569</v>
      </c>
      <c r="I24" s="157">
        <f>H24/H23</f>
        <v>3047.4252627552569</v>
      </c>
    </row>
    <row r="25" spans="1:9" x14ac:dyDescent="0.3">
      <c r="H25" s="91"/>
    </row>
    <row r="26" spans="1:9" ht="19.5" hidden="1" thickBot="1" x14ac:dyDescent="0.35">
      <c r="A26" s="164" t="s">
        <v>38</v>
      </c>
      <c r="B26" s="164"/>
      <c r="C26" s="164"/>
      <c r="D26" s="164"/>
      <c r="E26" s="164"/>
      <c r="F26" s="164"/>
      <c r="G26" s="164"/>
      <c r="H26" s="164"/>
      <c r="I26" s="164"/>
    </row>
    <row r="27" spans="1:9" ht="30.75" hidden="1" x14ac:dyDescent="0.3">
      <c r="A27" s="3" t="s">
        <v>2</v>
      </c>
      <c r="B27" s="165" t="s">
        <v>3</v>
      </c>
      <c r="C27" s="166"/>
      <c r="D27" s="166"/>
      <c r="E27" s="166"/>
      <c r="F27" s="166"/>
      <c r="G27" s="166"/>
      <c r="H27" s="167"/>
      <c r="I27" s="4" t="s">
        <v>4</v>
      </c>
    </row>
    <row r="28" spans="1:9" ht="45" hidden="1" customHeight="1" x14ac:dyDescent="0.3">
      <c r="A28" s="5" t="s">
        <v>5</v>
      </c>
      <c r="B28" s="180" t="s">
        <v>39</v>
      </c>
      <c r="C28" s="181"/>
      <c r="D28" s="181"/>
      <c r="E28" s="181"/>
      <c r="F28" s="181"/>
      <c r="G28" s="181"/>
      <c r="H28" s="181"/>
      <c r="I28" s="182"/>
    </row>
    <row r="29" spans="1:9" ht="39" hidden="1" customHeight="1" x14ac:dyDescent="0.3">
      <c r="A29" s="6" t="s">
        <v>6</v>
      </c>
      <c r="B29" s="171" t="s">
        <v>40</v>
      </c>
      <c r="C29" s="172"/>
      <c r="D29" s="172"/>
      <c r="E29" s="172"/>
      <c r="F29" s="172"/>
      <c r="G29" s="172"/>
      <c r="H29" s="172"/>
      <c r="I29" s="173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83" t="s">
        <v>10</v>
      </c>
      <c r="C31" s="184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85" t="s">
        <v>13</v>
      </c>
      <c r="C33" s="186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85" t="s">
        <v>16</v>
      </c>
      <c r="C34" s="186"/>
      <c r="D34" s="186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87" t="s">
        <v>19</v>
      </c>
      <c r="C36" s="188"/>
      <c r="D36" s="188"/>
      <c r="E36" s="188"/>
      <c r="F36" s="188"/>
      <c r="G36" s="188"/>
      <c r="H36" s="189"/>
      <c r="I36" s="41"/>
    </row>
    <row r="37" spans="1:9" ht="30" hidden="1" customHeight="1" x14ac:dyDescent="0.3">
      <c r="A37" s="42" t="s">
        <v>20</v>
      </c>
      <c r="B37" s="190" t="s">
        <v>21</v>
      </c>
      <c r="C37" s="191"/>
      <c r="D37" s="192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79" t="s">
        <v>56</v>
      </c>
      <c r="B47" s="179"/>
      <c r="C47" s="179"/>
      <c r="D47" s="179"/>
      <c r="E47" s="179"/>
      <c r="F47" s="179"/>
      <c r="G47" s="179"/>
      <c r="H47" s="179"/>
      <c r="I47" s="179"/>
    </row>
    <row r="48" spans="1:9" x14ac:dyDescent="0.3">
      <c r="C48" s="90"/>
    </row>
  </sheetData>
  <mergeCells count="22"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2020-08-07T16:08:46Z</cp:lastPrinted>
  <dcterms:created xsi:type="dcterms:W3CDTF">2017-09-26T07:45:13Z</dcterms:created>
  <dcterms:modified xsi:type="dcterms:W3CDTF">2024-01-22T12:09:59Z</dcterms:modified>
</cp:coreProperties>
</file>