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lyginaEV\Desktop\Методика ОРВ\ОРВ о порядке предоставления\"/>
    </mc:Choice>
  </mc:AlternateContent>
  <bookViews>
    <workbookView xWindow="0" yWindow="0" windowWidth="28800" windowHeight="13125"/>
  </bookViews>
  <sheets>
    <sheet name="Пример зап.формы" sheetId="1" r:id="rId1"/>
  </sheets>
  <definedNames>
    <definedName name="_xlnm.Print_Area" localSheetId="0">'Пример зап.формы'!$A$1:$I$46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38" i="1"/>
  <c r="H37" i="1"/>
  <c r="H36" i="1" s="1"/>
  <c r="H39" i="1" s="1"/>
  <c r="H32" i="1"/>
  <c r="H30" i="1"/>
  <c r="H31" i="1" s="1"/>
  <c r="H20" i="1"/>
  <c r="H18" i="1"/>
  <c r="H17" i="1"/>
  <c r="H12" i="1"/>
  <c r="H10" i="1"/>
  <c r="H11" i="1" s="1"/>
  <c r="H14" i="1" s="1"/>
  <c r="H34" i="1" l="1"/>
  <c r="H41" i="1" s="1"/>
  <c r="H44" i="1" s="1"/>
  <c r="H16" i="1"/>
  <c r="H19" i="1" s="1"/>
  <c r="H21" i="1"/>
  <c r="H24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<sst xmlns="http://schemas.openxmlformats.org/spreadsheetml/2006/main" count="91" uniqueCount="60">
  <si>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</si>
  <si>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</si>
  <si>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</si>
  <si>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</si>
  <si>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</si>
  <si>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</si>
  <si>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</si>
  <si>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</si>
  <si>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</si>
  <si>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</si>
  <si>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</si>
  <si>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</si>
  <si>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</si>
  <si>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</si>
  <si>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</si>
  <si>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</si>
  <si>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</si>
  <si>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</si>
  <si>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</si>
  <si>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</si>
  <si>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</si>
  <si>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</si>
  <si>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</si>
  <si>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</si>
  <si>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</si>
  <si>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</si>
  <si>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</si>
  <si>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</si>
  <si>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</si>
  <si>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</si>
  <si>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</si>
  <si>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</si>
  <si>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</si>
  <si>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</si>
  <si>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</si>
  <si>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</si>
  <si>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</si>
  <si>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</si>
  <si>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</si>
  <si>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</si>
  <si>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</si>
  <si>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</si>
  <si>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</si>
  <si>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</si>
  <si>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</si>
  <si>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</si>
  <si>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</si>
  <si>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</si>
  <si>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Данные Росстат (Среднемесячная номинальная начисленная заработная плата работников по полному кругу организаций  по субъектам Российской Федерации с 2019 года, рублей; октябрь 2020)</t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</si>
  <si>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</si>
  <si>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270,00 руб. (https://market.yandex.ru/)</t>
  </si>
  <si>
    <t>Стоимость картриджа Garuda (на 2100 листов) составляет 490,00 руб.(https://market.yandex.ru/)</t>
  </si>
  <si>
    <t xml:space="preserve">Стоимость расходных материалов определены на основании данных размещенных в сети Интернет </t>
  </si>
  <si>
    <t>Тариф на 1 поездку в автобусах городского сообщения-27 рублей, Приказ МУП АТП №163 от 25.12.2020</t>
  </si>
  <si>
    <t>документы предоставляются в Администрацию единоразово</t>
  </si>
  <si>
    <t xml:space="preserve">Имущество будет предоставлено одному претенденту на заключение договора аренды 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</si>
  <si>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1 745,45 единоразово</t>
    </r>
  </si>
  <si>
    <t>Наименование информационного требования (из текста проекта (действующего) мнпа): для получения муниципального имущества в аренду субъектам малого и среднего предпринимательства необходимо предоставить сведения согласно п. 2.4. Порядка (приложение № 2 к проекту постановлению)</t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</si>
  <si>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требований постановления администрации г.Пыть-Яха "О порядке предоставления в аренду имущества, находящегося в муниципальной собственности города Пыть-Яха, порядке согласования предоставления в аренду имущества, закрепленного за муниципальными учреждениями города Пыть-Яха на праве оперативного управления и за муниципальными унитарными предприятиями города Пыть-Яха на праве хозяйственного ведения»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</si>
  <si>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 xml:space="preserve">Подготовку документов в соответствии с информационным требованиям и их доставку в администрацию города Пыть-Яха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</si>
</sst>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wrapText="1"/>
    </xf>
    <xf numFmtId="0" fontId="9" fillId="0" borderId="1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3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3" fillId="0" borderId="27" xfId="0" applyFont="1" applyFill="1" applyBorder="1"/>
    <xf numFmtId="0" fontId="6" fillId="0" borderId="33" xfId="0" applyFont="1" applyFill="1" applyBorder="1" applyAlignment="1">
      <alignment vertical="top" wrapText="1"/>
    </xf>
    <xf numFmtId="0" fontId="2" fillId="0" borderId="38" xfId="0" applyFont="1" applyFill="1" applyBorder="1"/>
    <xf numFmtId="0" fontId="11" fillId="0" borderId="39" xfId="0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2" fillId="0" borderId="43" xfId="0" applyFont="1" applyFill="1" applyBorder="1"/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2" fillId="0" borderId="0" xfId="0" applyFont="1" applyFill="1" applyBorder="1"/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2" fillId="0" borderId="23" xfId="0" applyFont="1" applyFill="1" applyBorder="1"/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7" fillId="0" borderId="50" xfId="0" applyFont="1" applyFill="1" applyBorder="1" applyAlignment="1">
      <alignment vertical="center"/>
    </xf>
    <xf numFmtId="0" fontId="2" fillId="0" borderId="8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0" xfId="0" applyFont="1" applyFill="1" applyBorder="1"/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59" xfId="0" applyFont="1" applyFill="1" applyBorder="1"/>
    <xf numFmtId="0" fontId="2" fillId="0" borderId="60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0" fontId="2" fillId="0" borderId="62" xfId="0" applyFont="1" applyFill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0" borderId="35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6"/>
  <sheetViews>
    <sheetView tabSelected="1" view="pageBreakPreview" zoomScaleNormal="100" zoomScaleSheetLayoutView="100" workbookViewId="0">
      <selection activeCell="B9" sqref="B9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6.140625" style="1" customWidth="1"/>
    <col min="9" max="9" width="32.7109375" style="1" customWidth="1"/>
    <col min="10" max="16384" width="9.140625" style="1"/>
  </cols>
  <sheetData>
    <row r="1" spans="1:9" ht="74.25" customHeight="1" x14ac:dyDescent="0.3">
      <c r="A1" s="181" t="s">
        <v>46</v>
      </c>
      <c r="B1" s="181"/>
      <c r="C1" s="181"/>
      <c r="D1" s="181"/>
      <c r="E1" s="181"/>
      <c r="F1" s="181"/>
      <c r="G1" s="181"/>
      <c r="H1" s="181"/>
      <c r="I1" s="181"/>
    </row>
    <row r="2" spans="1:9" ht="51.75" customHeight="1" x14ac:dyDescent="0.3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3" spans="1:9" ht="81" customHeight="1" x14ac:dyDescent="0.3">
      <c r="A3" s="183" t="s">
        <v>58</v>
      </c>
      <c r="B3" s="183"/>
      <c r="C3" s="183"/>
      <c r="D3" s="183"/>
      <c r="E3" s="183"/>
      <c r="F3" s="183"/>
      <c r="G3" s="183"/>
      <c r="H3" s="183"/>
      <c r="I3" s="183"/>
    </row>
    <row r="4" spans="1:9" ht="16.5" customHeight="1" x14ac:dyDescent="0.3">
      <c r="A4" s="2" t="s">
        <v>47</v>
      </c>
    </row>
    <row r="5" spans="1:9" ht="19.5" thickBot="1" x14ac:dyDescent="0.35">
      <c r="A5" s="158" t="s">
        <v>1</v>
      </c>
      <c r="B5" s="158"/>
      <c r="C5" s="158"/>
      <c r="D5" s="158"/>
      <c r="E5" s="158"/>
      <c r="F5" s="158"/>
      <c r="G5" s="158"/>
      <c r="H5" s="158"/>
      <c r="I5" s="158"/>
    </row>
    <row r="6" spans="1:9" ht="30.75" x14ac:dyDescent="0.3">
      <c r="A6" s="3" t="s">
        <v>2</v>
      </c>
      <c r="B6" s="159" t="s">
        <v>3</v>
      </c>
      <c r="C6" s="160"/>
      <c r="D6" s="160"/>
      <c r="E6" s="160"/>
      <c r="F6" s="160"/>
      <c r="G6" s="160"/>
      <c r="H6" s="161"/>
      <c r="I6" s="4" t="s">
        <v>4</v>
      </c>
    </row>
    <row r="7" spans="1:9" ht="53.25" customHeight="1" x14ac:dyDescent="0.3">
      <c r="A7" s="5" t="s">
        <v>5</v>
      </c>
      <c r="B7" s="162" t="s">
        <v>57</v>
      </c>
      <c r="C7" s="163"/>
      <c r="D7" s="163"/>
      <c r="E7" s="163"/>
      <c r="F7" s="163"/>
      <c r="G7" s="163"/>
      <c r="H7" s="163"/>
      <c r="I7" s="164"/>
    </row>
    <row r="8" spans="1:9" ht="36" customHeight="1" x14ac:dyDescent="0.3">
      <c r="A8" s="6" t="s">
        <v>6</v>
      </c>
      <c r="B8" s="184" t="s">
        <v>59</v>
      </c>
      <c r="C8" s="185"/>
      <c r="D8" s="185"/>
      <c r="E8" s="185"/>
      <c r="F8" s="185"/>
      <c r="G8" s="185"/>
      <c r="H8" s="185"/>
      <c r="I8" s="186"/>
    </row>
    <row r="9" spans="1:9" ht="40.5" customHeight="1" x14ac:dyDescent="0.3">
      <c r="A9" s="7" t="s">
        <v>7</v>
      </c>
      <c r="B9" s="90" t="s">
        <v>8</v>
      </c>
      <c r="C9" s="91"/>
      <c r="D9" s="92"/>
      <c r="E9" s="92"/>
      <c r="F9" s="92"/>
      <c r="G9" s="93"/>
      <c r="H9" s="94">
        <v>69536.100000000006</v>
      </c>
      <c r="I9" s="95" t="s">
        <v>48</v>
      </c>
    </row>
    <row r="10" spans="1:9" ht="18" customHeight="1" x14ac:dyDescent="0.3">
      <c r="A10" s="14" t="s">
        <v>9</v>
      </c>
      <c r="B10" s="170" t="s">
        <v>10</v>
      </c>
      <c r="C10" s="171"/>
      <c r="D10" s="96"/>
      <c r="E10" s="97"/>
      <c r="F10" s="96"/>
      <c r="G10" s="98">
        <v>0.30199999999999999</v>
      </c>
      <c r="H10" s="99">
        <f>+H9*G10</f>
        <v>20999.9022</v>
      </c>
      <c r="I10" s="100"/>
    </row>
    <row r="11" spans="1:9" x14ac:dyDescent="0.3">
      <c r="A11" s="20" t="s">
        <v>11</v>
      </c>
      <c r="B11" s="101"/>
      <c r="C11" s="102"/>
      <c r="D11" s="103"/>
      <c r="E11" s="102"/>
      <c r="F11" s="103"/>
      <c r="G11" s="104"/>
      <c r="H11" s="99">
        <f>H9+H10</f>
        <v>90536.002200000003</v>
      </c>
      <c r="I11" s="100"/>
    </row>
    <row r="12" spans="1:9" ht="29.25" customHeight="1" x14ac:dyDescent="0.3">
      <c r="A12" s="25" t="s">
        <v>12</v>
      </c>
      <c r="B12" s="170" t="s">
        <v>13</v>
      </c>
      <c r="C12" s="171"/>
      <c r="D12" s="105"/>
      <c r="E12" s="106"/>
      <c r="F12" s="105"/>
      <c r="G12" s="107">
        <v>1972</v>
      </c>
      <c r="H12" s="108">
        <f>G12/12</f>
        <v>164.33333333333334</v>
      </c>
      <c r="I12" s="109" t="s">
        <v>49</v>
      </c>
    </row>
    <row r="13" spans="1:9" ht="17.25" customHeight="1" x14ac:dyDescent="0.3">
      <c r="A13" s="31" t="s">
        <v>15</v>
      </c>
      <c r="B13" s="170" t="s">
        <v>16</v>
      </c>
      <c r="C13" s="171"/>
      <c r="D13" s="171"/>
      <c r="E13" s="110"/>
      <c r="F13" s="105"/>
      <c r="G13" s="111"/>
      <c r="H13" s="112">
        <v>3</v>
      </c>
      <c r="I13" s="113"/>
    </row>
    <row r="14" spans="1:9" x14ac:dyDescent="0.3">
      <c r="A14" s="36" t="s">
        <v>17</v>
      </c>
      <c r="B14" s="114"/>
      <c r="C14" s="114"/>
      <c r="D14" s="114"/>
      <c r="E14" s="114"/>
      <c r="F14" s="115"/>
      <c r="G14" s="116"/>
      <c r="H14" s="99">
        <f>H11/H12*H13</f>
        <v>1652.7870584178497</v>
      </c>
      <c r="I14" s="113"/>
    </row>
    <row r="15" spans="1:9" x14ac:dyDescent="0.3">
      <c r="A15" s="40" t="s">
        <v>18</v>
      </c>
      <c r="B15" s="187" t="s">
        <v>19</v>
      </c>
      <c r="C15" s="188"/>
      <c r="D15" s="188"/>
      <c r="E15" s="188"/>
      <c r="F15" s="188"/>
      <c r="G15" s="188"/>
      <c r="H15" s="189"/>
      <c r="I15" s="117"/>
    </row>
    <row r="16" spans="1:9" ht="46.5" customHeight="1" x14ac:dyDescent="0.3">
      <c r="A16" s="42" t="s">
        <v>20</v>
      </c>
      <c r="B16" s="178" t="s">
        <v>21</v>
      </c>
      <c r="C16" s="179"/>
      <c r="D16" s="180"/>
      <c r="E16" s="118"/>
      <c r="F16" s="119"/>
      <c r="G16" s="119"/>
      <c r="H16" s="120">
        <f>H17+H18</f>
        <v>38.666666666666664</v>
      </c>
      <c r="I16" s="109" t="s">
        <v>52</v>
      </c>
    </row>
    <row r="17" spans="1:9" ht="29.25" customHeight="1" x14ac:dyDescent="0.3">
      <c r="A17" s="46" t="s">
        <v>23</v>
      </c>
      <c r="B17" s="121" t="s">
        <v>24</v>
      </c>
      <c r="C17" s="122"/>
      <c r="D17" s="123"/>
      <c r="E17" s="124"/>
      <c r="F17" s="125">
        <v>50</v>
      </c>
      <c r="G17" s="126">
        <v>270</v>
      </c>
      <c r="H17" s="99">
        <f>G17/500*F17</f>
        <v>27</v>
      </c>
      <c r="I17" s="127" t="s">
        <v>50</v>
      </c>
    </row>
    <row r="18" spans="1:9" ht="23.25" customHeight="1" x14ac:dyDescent="0.3">
      <c r="A18" s="54" t="s">
        <v>25</v>
      </c>
      <c r="B18" s="121" t="s">
        <v>26</v>
      </c>
      <c r="C18" s="122"/>
      <c r="D18" s="123"/>
      <c r="E18" s="128"/>
      <c r="F18" s="129">
        <v>50</v>
      </c>
      <c r="G18" s="130">
        <v>490</v>
      </c>
      <c r="H18" s="131">
        <f>G18/2100*F18</f>
        <v>11.666666666666666</v>
      </c>
      <c r="I18" s="127" t="s">
        <v>51</v>
      </c>
    </row>
    <row r="19" spans="1:9" x14ac:dyDescent="0.3">
      <c r="A19" s="59" t="s">
        <v>28</v>
      </c>
      <c r="B19" s="132"/>
      <c r="C19" s="133"/>
      <c r="D19" s="115"/>
      <c r="E19" s="115"/>
      <c r="F19" s="134"/>
      <c r="G19" s="135"/>
      <c r="H19" s="108">
        <f>H16</f>
        <v>38.666666666666664</v>
      </c>
      <c r="I19" s="136"/>
    </row>
    <row r="20" spans="1:9" ht="27.75" customHeight="1" x14ac:dyDescent="0.3">
      <c r="A20" s="65" t="s">
        <v>29</v>
      </c>
      <c r="B20" s="137" t="s">
        <v>30</v>
      </c>
      <c r="C20" s="138"/>
      <c r="D20" s="138"/>
      <c r="E20" s="138"/>
      <c r="F20" s="139">
        <v>2</v>
      </c>
      <c r="G20" s="140">
        <v>27</v>
      </c>
      <c r="H20" s="141">
        <f>F20*G20</f>
        <v>54</v>
      </c>
      <c r="I20" s="142" t="s">
        <v>53</v>
      </c>
    </row>
    <row r="21" spans="1:9" ht="21.75" customHeight="1" x14ac:dyDescent="0.3">
      <c r="A21" s="72" t="s">
        <v>32</v>
      </c>
      <c r="B21" s="138"/>
      <c r="C21" s="128"/>
      <c r="D21" s="138"/>
      <c r="E21" s="128"/>
      <c r="F21" s="128"/>
      <c r="G21" s="128"/>
      <c r="H21" s="143">
        <f>H14+H19+H20</f>
        <v>1745.4537250845165</v>
      </c>
      <c r="I21" s="144"/>
    </row>
    <row r="22" spans="1:9" x14ac:dyDescent="0.3">
      <c r="A22" s="74" t="s">
        <v>33</v>
      </c>
      <c r="B22" s="145" t="s">
        <v>34</v>
      </c>
      <c r="C22" s="146"/>
      <c r="D22" s="128"/>
      <c r="E22" s="146"/>
      <c r="F22" s="138"/>
      <c r="G22" s="147"/>
      <c r="H22" s="148">
        <v>1</v>
      </c>
      <c r="I22" s="142" t="s">
        <v>54</v>
      </c>
    </row>
    <row r="23" spans="1:9" ht="24.75" customHeight="1" x14ac:dyDescent="0.3">
      <c r="A23" s="74" t="s">
        <v>35</v>
      </c>
      <c r="B23" s="145" t="s">
        <v>36</v>
      </c>
      <c r="C23" s="138"/>
      <c r="D23" s="149"/>
      <c r="E23" s="150"/>
      <c r="F23" s="128"/>
      <c r="G23" s="151"/>
      <c r="H23" s="148">
        <v>1</v>
      </c>
      <c r="I23" s="152" t="s">
        <v>55</v>
      </c>
    </row>
    <row r="24" spans="1:9" ht="28.5" customHeight="1" thickBot="1" x14ac:dyDescent="0.35">
      <c r="A24" s="83" t="s">
        <v>37</v>
      </c>
      <c r="B24" s="153"/>
      <c r="C24" s="153"/>
      <c r="D24" s="153"/>
      <c r="E24" s="154"/>
      <c r="F24" s="154"/>
      <c r="G24" s="153"/>
      <c r="H24" s="155">
        <f>H21*H22*H23</f>
        <v>1745.4537250845165</v>
      </c>
      <c r="I24" s="156"/>
    </row>
    <row r="25" spans="1:9" ht="19.5" hidden="1" thickBot="1" x14ac:dyDescent="0.35">
      <c r="A25" s="158" t="s">
        <v>38</v>
      </c>
      <c r="B25" s="158"/>
      <c r="C25" s="158"/>
      <c r="D25" s="158"/>
      <c r="E25" s="158"/>
      <c r="F25" s="158"/>
      <c r="G25" s="158"/>
      <c r="H25" s="158"/>
      <c r="I25" s="158"/>
    </row>
    <row r="26" spans="1:9" ht="30.75" hidden="1" x14ac:dyDescent="0.3">
      <c r="A26" s="3" t="s">
        <v>2</v>
      </c>
      <c r="B26" s="159" t="s">
        <v>3</v>
      </c>
      <c r="C26" s="160"/>
      <c r="D26" s="160"/>
      <c r="E26" s="160"/>
      <c r="F26" s="160"/>
      <c r="G26" s="160"/>
      <c r="H26" s="161"/>
      <c r="I26" s="4" t="s">
        <v>4</v>
      </c>
    </row>
    <row r="27" spans="1:9" ht="45" hidden="1" customHeight="1" x14ac:dyDescent="0.3">
      <c r="A27" s="5" t="s">
        <v>5</v>
      </c>
      <c r="B27" s="162" t="s">
        <v>39</v>
      </c>
      <c r="C27" s="163"/>
      <c r="D27" s="163"/>
      <c r="E27" s="163"/>
      <c r="F27" s="163"/>
      <c r="G27" s="163"/>
      <c r="H27" s="163"/>
      <c r="I27" s="164"/>
    </row>
    <row r="28" spans="1:9" ht="39" hidden="1" customHeight="1" x14ac:dyDescent="0.3">
      <c r="A28" s="6" t="s">
        <v>6</v>
      </c>
      <c r="B28" s="165" t="s">
        <v>40</v>
      </c>
      <c r="C28" s="166"/>
      <c r="D28" s="166"/>
      <c r="E28" s="166"/>
      <c r="F28" s="166"/>
      <c r="G28" s="166"/>
      <c r="H28" s="166"/>
      <c r="I28" s="167"/>
    </row>
    <row r="29" spans="1:9" ht="37.5" hidden="1" customHeight="1" x14ac:dyDescent="0.3">
      <c r="A29" s="7" t="s">
        <v>7</v>
      </c>
      <c r="B29" s="8" t="s">
        <v>8</v>
      </c>
      <c r="C29" s="9"/>
      <c r="D29" s="10"/>
      <c r="E29" s="10"/>
      <c r="F29" s="10"/>
      <c r="G29" s="11"/>
      <c r="H29" s="12">
        <v>59387</v>
      </c>
      <c r="I29" s="13" t="s">
        <v>45</v>
      </c>
    </row>
    <row r="30" spans="1:9" ht="18.75" hidden="1" customHeight="1" x14ac:dyDescent="0.3">
      <c r="A30" s="14" t="s">
        <v>9</v>
      </c>
      <c r="B30" s="168" t="s">
        <v>10</v>
      </c>
      <c r="C30" s="169"/>
      <c r="D30" s="15"/>
      <c r="E30" s="16"/>
      <c r="F30" s="15"/>
      <c r="G30" s="17">
        <v>0.30199999999999999</v>
      </c>
      <c r="H30" s="18">
        <f>+H29*G30</f>
        <v>17934.874</v>
      </c>
      <c r="I30" s="19"/>
    </row>
    <row r="31" spans="1:9" hidden="1" x14ac:dyDescent="0.3">
      <c r="A31" s="20" t="s">
        <v>11</v>
      </c>
      <c r="B31" s="21"/>
      <c r="C31" s="22"/>
      <c r="D31" s="23"/>
      <c r="E31" s="22"/>
      <c r="F31" s="23"/>
      <c r="G31" s="24"/>
      <c r="H31" s="18">
        <f>H29+H30</f>
        <v>77321.873999999996</v>
      </c>
      <c r="I31" s="19"/>
    </row>
    <row r="32" spans="1:9" ht="29.25" hidden="1" customHeight="1" x14ac:dyDescent="0.3">
      <c r="A32" s="25" t="s">
        <v>12</v>
      </c>
      <c r="B32" s="170" t="s">
        <v>13</v>
      </c>
      <c r="C32" s="171"/>
      <c r="D32" s="26"/>
      <c r="E32" s="27"/>
      <c r="F32" s="26"/>
      <c r="G32" s="28">
        <v>1973</v>
      </c>
      <c r="H32" s="29">
        <f>G32/12</f>
        <v>164.41666666666666</v>
      </c>
      <c r="I32" s="53" t="s">
        <v>14</v>
      </c>
    </row>
    <row r="33" spans="1:9" hidden="1" x14ac:dyDescent="0.3">
      <c r="A33" s="31" t="s">
        <v>15</v>
      </c>
      <c r="B33" s="170" t="s">
        <v>16</v>
      </c>
      <c r="C33" s="171"/>
      <c r="D33" s="171"/>
      <c r="E33" s="32"/>
      <c r="F33" s="26"/>
      <c r="G33" s="33"/>
      <c r="H33" s="34">
        <v>5</v>
      </c>
      <c r="I33" s="35"/>
    </row>
    <row r="34" spans="1:9" hidden="1" x14ac:dyDescent="0.3">
      <c r="A34" s="36" t="s">
        <v>17</v>
      </c>
      <c r="B34" s="37"/>
      <c r="C34" s="37"/>
      <c r="D34" s="37"/>
      <c r="E34" s="37"/>
      <c r="F34" s="38"/>
      <c r="G34" s="39"/>
      <c r="H34" s="18">
        <f>H31/H32*H33</f>
        <v>2351.4001216421693</v>
      </c>
      <c r="I34" s="35"/>
    </row>
    <row r="35" spans="1:9" ht="18.75" hidden="1" customHeight="1" x14ac:dyDescent="0.3">
      <c r="A35" s="40" t="s">
        <v>18</v>
      </c>
      <c r="B35" s="172" t="s">
        <v>19</v>
      </c>
      <c r="C35" s="173"/>
      <c r="D35" s="173"/>
      <c r="E35" s="173"/>
      <c r="F35" s="173"/>
      <c r="G35" s="173"/>
      <c r="H35" s="174"/>
      <c r="I35" s="41"/>
    </row>
    <row r="36" spans="1:9" ht="30" hidden="1" customHeight="1" x14ac:dyDescent="0.3">
      <c r="A36" s="42" t="s">
        <v>20</v>
      </c>
      <c r="B36" s="175" t="s">
        <v>21</v>
      </c>
      <c r="C36" s="176"/>
      <c r="D36" s="177"/>
      <c r="E36" s="43"/>
      <c r="F36" s="44"/>
      <c r="G36" s="44"/>
      <c r="H36" s="45">
        <f>H37+H38</f>
        <v>160.5</v>
      </c>
      <c r="I36" s="53" t="s">
        <v>22</v>
      </c>
    </row>
    <row r="37" spans="1:9" hidden="1" x14ac:dyDescent="0.3">
      <c r="A37" s="46" t="s">
        <v>23</v>
      </c>
      <c r="B37" s="47" t="s">
        <v>24</v>
      </c>
      <c r="C37" s="48"/>
      <c r="D37" s="49"/>
      <c r="E37" s="50"/>
      <c r="F37" s="51">
        <v>100</v>
      </c>
      <c r="G37" s="52">
        <v>225</v>
      </c>
      <c r="H37" s="18">
        <f>G37/500*F37</f>
        <v>45</v>
      </c>
      <c r="I37" s="30" t="s">
        <v>41</v>
      </c>
    </row>
    <row r="38" spans="1:9" hidden="1" x14ac:dyDescent="0.3">
      <c r="A38" s="54" t="s">
        <v>25</v>
      </c>
      <c r="B38" s="47" t="s">
        <v>26</v>
      </c>
      <c r="C38" s="48"/>
      <c r="D38" s="49"/>
      <c r="E38" s="55"/>
      <c r="F38" s="56">
        <v>100</v>
      </c>
      <c r="G38" s="57">
        <v>9240</v>
      </c>
      <c r="H38" s="12">
        <f>G38/8000*F38</f>
        <v>115.5</v>
      </c>
      <c r="I38" s="30" t="s">
        <v>27</v>
      </c>
    </row>
    <row r="39" spans="1:9" hidden="1" x14ac:dyDescent="0.3">
      <c r="A39" s="59" t="s">
        <v>28</v>
      </c>
      <c r="B39" s="60"/>
      <c r="C39" s="61"/>
      <c r="D39" s="38"/>
      <c r="E39" s="38"/>
      <c r="F39" s="62"/>
      <c r="G39" s="63"/>
      <c r="H39" s="29">
        <f>H36</f>
        <v>160.5</v>
      </c>
      <c r="I39" s="64"/>
    </row>
    <row r="40" spans="1:9" ht="24.75" hidden="1" x14ac:dyDescent="0.3">
      <c r="A40" s="65" t="s">
        <v>29</v>
      </c>
      <c r="B40" s="66" t="s">
        <v>30</v>
      </c>
      <c r="C40" s="67"/>
      <c r="D40" s="67"/>
      <c r="E40" s="67"/>
      <c r="F40" s="68">
        <v>2</v>
      </c>
      <c r="G40" s="69">
        <v>92.48</v>
      </c>
      <c r="H40" s="70">
        <f>F40*G40</f>
        <v>184.96</v>
      </c>
      <c r="I40" s="88" t="s">
        <v>31</v>
      </c>
    </row>
    <row r="41" spans="1:9" hidden="1" x14ac:dyDescent="0.3">
      <c r="A41" s="72" t="s">
        <v>32</v>
      </c>
      <c r="B41" s="67"/>
      <c r="C41" s="55"/>
      <c r="D41" s="67"/>
      <c r="E41" s="55"/>
      <c r="F41" s="55"/>
      <c r="G41" s="55"/>
      <c r="H41" s="73">
        <f>H34+H39+H40</f>
        <v>2696.8601216421694</v>
      </c>
      <c r="I41" s="58"/>
    </row>
    <row r="42" spans="1:9" ht="21" hidden="1" customHeight="1" x14ac:dyDescent="0.3">
      <c r="A42" s="74" t="s">
        <v>33</v>
      </c>
      <c r="B42" s="75" t="s">
        <v>34</v>
      </c>
      <c r="C42" s="76"/>
      <c r="D42" s="55"/>
      <c r="E42" s="76"/>
      <c r="F42" s="67"/>
      <c r="G42" s="77"/>
      <c r="H42" s="78">
        <v>3</v>
      </c>
      <c r="I42" s="71" t="s">
        <v>42</v>
      </c>
    </row>
    <row r="43" spans="1:9" hidden="1" x14ac:dyDescent="0.3">
      <c r="A43" s="74" t="s">
        <v>35</v>
      </c>
      <c r="B43" s="75" t="s">
        <v>36</v>
      </c>
      <c r="C43" s="67"/>
      <c r="D43" s="79"/>
      <c r="E43" s="80"/>
      <c r="F43" s="55"/>
      <c r="G43" s="81"/>
      <c r="H43" s="78">
        <v>1</v>
      </c>
      <c r="I43" s="82" t="s">
        <v>43</v>
      </c>
    </row>
    <row r="44" spans="1:9" ht="19.5" hidden="1" thickBot="1" x14ac:dyDescent="0.35">
      <c r="A44" s="83" t="s">
        <v>44</v>
      </c>
      <c r="B44" s="84"/>
      <c r="C44" s="84"/>
      <c r="D44" s="89"/>
      <c r="E44" s="85"/>
      <c r="F44" s="85"/>
      <c r="G44" s="84"/>
      <c r="H44" s="86">
        <f>H41*H42*H43</f>
        <v>8090.5803649265081</v>
      </c>
      <c r="I44" s="87"/>
    </row>
    <row r="45" spans="1:9" ht="9" customHeight="1" x14ac:dyDescent="0.3"/>
    <row r="46" spans="1:9" ht="33.75" customHeight="1" x14ac:dyDescent="0.3">
      <c r="A46" s="157" t="s">
        <v>56</v>
      </c>
      <c r="B46" s="157"/>
      <c r="C46" s="157"/>
      <c r="D46" s="157"/>
      <c r="E46" s="157"/>
      <c r="F46" s="157"/>
      <c r="G46" s="157"/>
      <c r="H46" s="157"/>
      <c r="I46" s="157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6:I46"/>
    <mergeCell ref="A25:I25"/>
    <mergeCell ref="B26:H26"/>
    <mergeCell ref="B27:I27"/>
    <mergeCell ref="B28:I28"/>
    <mergeCell ref="B30:C30"/>
    <mergeCell ref="B32:C32"/>
    <mergeCell ref="B33:D33"/>
    <mergeCell ref="B35:H35"/>
    <mergeCell ref="B36:D3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Новоселова</cp:lastModifiedBy>
  <cp:lastPrinted>2021-03-04T13:50:52Z</cp:lastPrinted>
  <dcterms:created xsi:type="dcterms:W3CDTF">2017-09-26T07:45:13Z</dcterms:created>
  <dcterms:modified xsi:type="dcterms:W3CDTF">2021-04-12T04:49:46Z</dcterms:modified>
</cp:coreProperties>
</file>