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Табл поправ в источ (5 попр)" sheetId="1" r:id="rId1"/>
  </sheets>
  <calcPr calcId="152511"/>
</workbook>
</file>

<file path=xl/calcChain.xml><?xml version="1.0" encoding="utf-8"?>
<calcChain xmlns="http://schemas.openxmlformats.org/spreadsheetml/2006/main">
  <c r="D24" i="1" l="1"/>
  <c r="C27" i="1"/>
  <c r="C26" i="1" s="1"/>
  <c r="C25" i="1" s="1"/>
  <c r="C23" i="1"/>
  <c r="C22" i="1" s="1"/>
  <c r="C21" i="1" s="1"/>
  <c r="C10" i="1"/>
  <c r="C9" i="1" s="1"/>
  <c r="C12" i="1"/>
  <c r="C16" i="1"/>
  <c r="C15" i="1" s="1"/>
  <c r="C14" i="1" s="1"/>
  <c r="C18" i="1"/>
  <c r="C20" i="1"/>
  <c r="C8" i="1" l="1"/>
  <c r="C7" i="1" s="1"/>
  <c r="E19" i="1"/>
  <c r="E11" i="1"/>
  <c r="D28" i="1" l="1"/>
  <c r="E27" i="1"/>
  <c r="E26" i="1" s="1"/>
  <c r="H11" i="1" l="1"/>
  <c r="D20" i="1"/>
  <c r="I27" i="1" l="1"/>
  <c r="I26" i="1"/>
  <c r="I25" i="1"/>
  <c r="I23" i="1"/>
  <c r="I22" i="1"/>
  <c r="I21" i="1"/>
  <c r="I20" i="1"/>
  <c r="I18" i="1"/>
  <c r="I16" i="1"/>
  <c r="I15" i="1"/>
  <c r="I14" i="1"/>
  <c r="I12" i="1"/>
  <c r="I10" i="1"/>
  <c r="I9" i="1"/>
  <c r="I8" i="1"/>
  <c r="I7" i="1" s="1"/>
  <c r="F27" i="1"/>
  <c r="F26" i="1" s="1"/>
  <c r="F25" i="1" s="1"/>
  <c r="F23" i="1"/>
  <c r="F22" i="1"/>
  <c r="F21" i="1" s="1"/>
  <c r="F20" i="1"/>
  <c r="F18" i="1"/>
  <c r="F15" i="1" s="1"/>
  <c r="F14" i="1" s="1"/>
  <c r="F16" i="1"/>
  <c r="F12" i="1"/>
  <c r="F10" i="1"/>
  <c r="F9" i="1" s="1"/>
  <c r="F8" i="1" l="1"/>
  <c r="F7" i="1" s="1"/>
  <c r="K12" i="1"/>
  <c r="K10" i="1"/>
  <c r="K9" i="1"/>
  <c r="G13" i="1"/>
  <c r="D27" i="1" l="1"/>
  <c r="D26" i="1" s="1"/>
  <c r="D25" i="1" s="1"/>
  <c r="D23" i="1"/>
  <c r="D22" i="1" s="1"/>
  <c r="D21" i="1" s="1"/>
  <c r="G28" i="1" l="1"/>
  <c r="K27" i="1" l="1"/>
  <c r="K26" i="1" s="1"/>
  <c r="K25" i="1" s="1"/>
  <c r="J28" i="1"/>
  <c r="J27" i="1" s="1"/>
  <c r="J26" i="1" s="1"/>
  <c r="J25" i="1" s="1"/>
  <c r="J24" i="1"/>
  <c r="J23" i="1" s="1"/>
  <c r="J22" i="1" s="1"/>
  <c r="J21" i="1" s="1"/>
  <c r="K23" i="1"/>
  <c r="K22" i="1" s="1"/>
  <c r="K21" i="1" s="1"/>
  <c r="G24" i="1"/>
  <c r="K20" i="1"/>
  <c r="K8" i="1" s="1"/>
  <c r="K7" i="1" s="1"/>
  <c r="K18" i="1"/>
  <c r="K16" i="1"/>
  <c r="H27" i="1"/>
  <c r="H26" i="1" s="1"/>
  <c r="H25" i="1" s="1"/>
  <c r="H23" i="1"/>
  <c r="H22" i="1" s="1"/>
  <c r="H21" i="1" s="1"/>
  <c r="H20" i="1"/>
  <c r="H18" i="1"/>
  <c r="H16" i="1"/>
  <c r="H12" i="1"/>
  <c r="H10" i="1"/>
  <c r="H9" i="1" s="1"/>
  <c r="K15" i="1" l="1"/>
  <c r="K14" i="1" s="1"/>
  <c r="H15" i="1"/>
  <c r="H14" i="1" s="1"/>
  <c r="H8" i="1" s="1"/>
  <c r="H7" i="1" s="1"/>
  <c r="D18" i="1" l="1"/>
  <c r="J17" i="1" l="1"/>
  <c r="J16" i="1" s="1"/>
  <c r="G17" i="1"/>
  <c r="G16" i="1" s="1"/>
  <c r="G27" i="1" l="1"/>
  <c r="G26" i="1" s="1"/>
  <c r="G25" i="1" s="1"/>
  <c r="E18" i="1"/>
  <c r="J19" i="1"/>
  <c r="J18" i="1" s="1"/>
  <c r="J15" i="1" s="1"/>
  <c r="J13" i="1"/>
  <c r="J12" i="1" s="1"/>
  <c r="J11" i="1"/>
  <c r="J10" i="1" s="1"/>
  <c r="G19" i="1"/>
  <c r="G18" i="1" s="1"/>
  <c r="G15" i="1" s="1"/>
  <c r="G12" i="1"/>
  <c r="G10" i="1"/>
  <c r="E20" i="1"/>
  <c r="J9" i="1" l="1"/>
  <c r="G14" i="1"/>
  <c r="G9" i="1"/>
  <c r="G23" i="1"/>
  <c r="G22" i="1" s="1"/>
  <c r="G21" i="1" s="1"/>
  <c r="J14" i="1"/>
  <c r="J20" i="1" l="1"/>
  <c r="J8" i="1" s="1"/>
  <c r="J7" i="1" s="1"/>
  <c r="G20" i="1"/>
  <c r="G8" i="1" s="1"/>
  <c r="G7" i="1" s="1"/>
  <c r="E25" i="1"/>
  <c r="E23" i="1"/>
  <c r="E22" i="1" s="1"/>
  <c r="E21" i="1" s="1"/>
  <c r="E10" i="1"/>
  <c r="D10" i="1"/>
  <c r="D12" i="1" l="1"/>
  <c r="D9" i="1"/>
  <c r="E13" i="1"/>
  <c r="E9" i="1" s="1"/>
  <c r="E12" i="1" l="1"/>
  <c r="D16" i="1"/>
  <c r="D15" i="1"/>
  <c r="D14" i="1" s="1"/>
  <c r="D8" i="1" s="1"/>
  <c r="D7" i="1" s="1"/>
  <c r="E17" i="1"/>
  <c r="E16" i="1" s="1"/>
  <c r="E15" i="1" s="1"/>
  <c r="E14" i="1" s="1"/>
  <c r="E8" i="1" s="1"/>
  <c r="E7" i="1" s="1"/>
</calcChain>
</file>

<file path=xl/sharedStrings.xml><?xml version="1.0" encoding="utf-8"?>
<sst xmlns="http://schemas.openxmlformats.org/spreadsheetml/2006/main" count="62" uniqueCount="55">
  <si>
    <t>Код бюджетной классификации</t>
  </si>
  <si>
    <t>Наименование групп, подгрупп, статей, подстатей, элементов, программ (подпрограмм), кодов экономической классификации источников внутреннего финансирования дефицита бюджета</t>
  </si>
  <si>
    <t>040 00 00 00 00 00 0000 000</t>
  </si>
  <si>
    <t>Администрация города Пыть-Яха исполнительно-распорядительный орган муниципального образования</t>
  </si>
  <si>
    <t>040 01 00 00 00 00 0000 000</t>
  </si>
  <si>
    <t>040 01 02 00 00 00 0000 000</t>
  </si>
  <si>
    <t>Кредиты кредитных организаций в валюте Российской Федерации</t>
  </si>
  <si>
    <t>040 01 02 00 00 04 0000 710</t>
  </si>
  <si>
    <t>Получение кредитов от кредитных организаций бюджетами городских округов в валюте Российской Федерации</t>
  </si>
  <si>
    <t>040 01 02 00 00 04 0000 810</t>
  </si>
  <si>
    <t>Погашение бюджетами городских округов кредитов от кредитных организаций в валюте Российской Федерации</t>
  </si>
  <si>
    <t>040 01 05 00 00 00 0000 000</t>
  </si>
  <si>
    <t>040 01 05 00 00 00 0000 500</t>
  </si>
  <si>
    <t>Увеличение остатков средств бюджетов</t>
  </si>
  <si>
    <t>040 01 05 02 00 00 0000 500</t>
  </si>
  <si>
    <t>Увеличение прочих остатков средств бюджетов</t>
  </si>
  <si>
    <t>040 01 05 02 01 00 0000 510</t>
  </si>
  <si>
    <t>040 01 05 02 01 04 0000 510</t>
  </si>
  <si>
    <t>040 01 05 00 00 00 0000 600</t>
  </si>
  <si>
    <t>Уменьшение остатков средств бюджетов</t>
  </si>
  <si>
    <t>040 01 05 02 00 00 0000 600</t>
  </si>
  <si>
    <t>Уменьшение прочих остатков средств бюджетов</t>
  </si>
  <si>
    <t>040 01 05 02 01 00 0000 610</t>
  </si>
  <si>
    <t>040 01 05 02 01 04 0000 610</t>
  </si>
  <si>
    <t>040 01 02 00 00 00 0000 700</t>
  </si>
  <si>
    <t>Получение кредитов от кредитных организаций в валюте Российской Федерации</t>
  </si>
  <si>
    <t>040 01 02 00 00 00 0000 800</t>
  </si>
  <si>
    <t>Погашение кредитов от кредитных организаций в валюте Российской Федерации</t>
  </si>
  <si>
    <t>(тыс. рублей)</t>
  </si>
  <si>
    <t>утвержденный план</t>
  </si>
  <si>
    <t>уточнения</t>
  </si>
  <si>
    <t>уточненный план</t>
  </si>
  <si>
    <t>Сумма на 2021 год</t>
  </si>
  <si>
    <t>040 01 03 00 00 00 0000 000</t>
  </si>
  <si>
    <t>Бюджетные кредиты от других бюджетов бюджетной системы Российской Федерации</t>
  </si>
  <si>
    <t>Бюджетные кредиты от других бюджетов бюджетной системы Российской Федерации в валюте Российской Федерации</t>
  </si>
  <si>
    <t>040 01 03 01 00 00 0000 800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</si>
  <si>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</si>
  <si>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040 01 03 01 00 04 0000 810</t>
  </si>
  <si>
    <t>Погашение бюджетами городских округов кредитов от других бюджетов бюджетной системы Российской Федерации в валюте Российской Федерации</t>
  </si>
  <si>
    <t xml:space="preserve"> </t>
  </si>
  <si>
    <t>040 01 03 01 00 00 0000 700</t>
  </si>
  <si>
    <t>Получение бюджетных кредитов от других бюджетов бюджетной системы Российской Федерации в валюте Российской Федерации</t>
  </si>
  <si>
    <t>040 01 03 01 00 00 0000 710</t>
  </si>
  <si>
    <t>Получение кредитов от других бюджетов бюджетной системы Российской Федерации бюджетами городских округов в валюте Российской Федерации</t>
  </si>
  <si>
    <t>Сумма на 2022 год</t>
  </si>
  <si>
    <t>ИСТОЧНИКИ ВНУТРЕННЕГО ФИНАНСИРОВАНИЯ ДЕФИЦИТОВ БЮДЖЕТОВ</t>
  </si>
  <si>
    <t>Изменение остатков средств на счетах по учету средств бюджетов</t>
  </si>
  <si>
    <t>Увеличение прочих остатков денежных средств бюджетов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</si>
  <si>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</si>
  <si>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</t>
  </si>
  <si>
    <t>Уменьшение прочих остатков денежных средств бюджетов городских округов</t>
  </si>
  <si>
    <t>Таблица поправок, вносимых в источники внутреннего финансирования дефицита бюджета города Пыть-Яха</t>
  </si>
  <si>
    <t>на 2021 год и на плановый период 2022 и 2023 годов</t>
  </si>
  <si>
    <t>Сумма на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</si>
</sst>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2" applyFont="1" applyBorder="1" applyAlignment="1">
      <alignment vertical="center" wrapText="1"/>
    </xf>
    <xf numFmtId="0" fontId="3" fillId="0" borderId="1" xfId="2" applyFont="1" applyBorder="1" applyAlignment="1">
      <alignment vertical="top" wrapText="1"/>
    </xf>
    <xf numFmtId="0" fontId="3" fillId="0" borderId="1" xfId="2" applyFont="1" applyBorder="1" applyAlignment="1">
      <alignment wrapText="1"/>
    </xf>
    <xf numFmtId="0" fontId="3" fillId="0" borderId="2" xfId="2" applyFont="1" applyBorder="1" applyAlignment="1">
      <alignment vertical="center" wrapText="1"/>
    </xf>
    <xf numFmtId="164" fontId="3" fillId="0" borderId="1" xfId="2" applyNumberFormat="1" applyFont="1" applyBorder="1" applyAlignment="1">
      <alignment wrapText="1"/>
    </xf>
    <xf numFmtId="164" fontId="3" fillId="0" borderId="1" xfId="1" applyNumberFormat="1" applyFont="1" applyFill="1" applyBorder="1"/>
    <xf numFmtId="0" fontId="1" fillId="0" borderId="1" xfId="0" applyFont="1" applyBorder="1" applyAlignment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wrapText="1"/>
    </xf>
    <xf numFmtId="0" fontId="5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center" vertical="center"/>
      <protection hidden="1"/>
    </xf>
  </cellXfs>
  <cellStyles count="3">
    <cellStyle name="Обычный" xfId="0" builtinId="0"/>
    <cellStyle name="Обычный 2 2" xfId="1"/>
    <cellStyle name="Обычный 3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tabSelected="1" workbookViewId="0">
      <selection activeCell="D3" sqref="C1:D1048576"/>
    </sheetView>
  </sheetViews>
  <sheetFormatPr defaultColWidth="9.140625" defaultRowHeight="12.75" x14ac:dyDescent="0.2"/>
  <cols>
    <col min="1" max="1" width="22.28515625" style="12" customWidth="1"/>
    <col min="2" max="2" width="51.140625" style="12" customWidth="1"/>
    <col min="3" max="11" width="13.140625" style="12" customWidth="1"/>
    <col min="12" max="16384" width="9.140625" style="12"/>
  </cols>
  <sheetData>
    <row r="1" spans="1:11" s="1" customFormat="1" x14ac:dyDescent="0.2">
      <c r="A1" s="16" t="s">
        <v>52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1" customFormat="1" x14ac:dyDescent="0.2">
      <c r="A2" s="16" t="s">
        <v>53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s="1" customFormat="1" x14ac:dyDescent="0.2">
      <c r="H3" s="1" t="s">
        <v>40</v>
      </c>
      <c r="K3" s="2" t="s">
        <v>28</v>
      </c>
    </row>
    <row r="4" spans="1:11" s="1" customFormat="1" x14ac:dyDescent="0.2">
      <c r="A4" s="17" t="s">
        <v>0</v>
      </c>
      <c r="B4" s="17" t="s">
        <v>1</v>
      </c>
      <c r="C4" s="18" t="s">
        <v>32</v>
      </c>
      <c r="D4" s="18"/>
      <c r="E4" s="18"/>
      <c r="F4" s="18" t="s">
        <v>45</v>
      </c>
      <c r="G4" s="18"/>
      <c r="H4" s="18"/>
      <c r="I4" s="18" t="s">
        <v>54</v>
      </c>
      <c r="J4" s="18"/>
      <c r="K4" s="18"/>
    </row>
    <row r="5" spans="1:11" s="1" customFormat="1" ht="25.5" x14ac:dyDescent="0.2">
      <c r="A5" s="17"/>
      <c r="B5" s="17"/>
      <c r="C5" s="3" t="s">
        <v>29</v>
      </c>
      <c r="D5" s="11" t="s">
        <v>30</v>
      </c>
      <c r="E5" s="3" t="s">
        <v>31</v>
      </c>
      <c r="F5" s="3" t="s">
        <v>29</v>
      </c>
      <c r="G5" s="11" t="s">
        <v>30</v>
      </c>
      <c r="H5" s="3" t="s">
        <v>31</v>
      </c>
      <c r="I5" s="3" t="s">
        <v>29</v>
      </c>
      <c r="J5" s="3" t="s">
        <v>30</v>
      </c>
      <c r="K5" s="3" t="s">
        <v>31</v>
      </c>
    </row>
    <row r="6" spans="1:11" s="1" customFormat="1" x14ac:dyDescent="0.2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</row>
    <row r="7" spans="1:11" ht="25.5" x14ac:dyDescent="0.2">
      <c r="A7" s="10" t="s">
        <v>2</v>
      </c>
      <c r="B7" s="4" t="s">
        <v>3</v>
      </c>
      <c r="C7" s="8">
        <f>C8</f>
        <v>794701.10000000033</v>
      </c>
      <c r="D7" s="8">
        <f t="shared" ref="D7" si="0">D8</f>
        <v>-9.3132257461547852E-10</v>
      </c>
      <c r="E7" s="8">
        <f>E8</f>
        <v>794701.09999999939</v>
      </c>
      <c r="F7" s="8">
        <f>F8</f>
        <v>92744.7</v>
      </c>
      <c r="G7" s="8">
        <f t="shared" ref="G7" si="1">G8</f>
        <v>0</v>
      </c>
      <c r="H7" s="8">
        <f>H8</f>
        <v>92744.7</v>
      </c>
      <c r="I7" s="8">
        <f>I8</f>
        <v>108329.1</v>
      </c>
      <c r="J7" s="8">
        <f t="shared" ref="J7" si="2">J8</f>
        <v>0</v>
      </c>
      <c r="K7" s="8">
        <f>K8</f>
        <v>108329.1</v>
      </c>
    </row>
    <row r="8" spans="1:11" ht="25.5" x14ac:dyDescent="0.2">
      <c r="A8" s="10" t="s">
        <v>4</v>
      </c>
      <c r="B8" s="4" t="s">
        <v>46</v>
      </c>
      <c r="C8" s="8">
        <f t="shared" ref="C8" si="3">C9+C20+C14</f>
        <v>794701.10000000033</v>
      </c>
      <c r="D8" s="8">
        <f>D9+D20+D14</f>
        <v>-9.3132257461547852E-10</v>
      </c>
      <c r="E8" s="8">
        <f>E9+E20+E14</f>
        <v>794701.09999999939</v>
      </c>
      <c r="F8" s="8">
        <f t="shared" ref="F8" si="4">F9+F20+F14</f>
        <v>92744.7</v>
      </c>
      <c r="G8" s="8">
        <f t="shared" ref="G8:J8" si="5">G9+G20+G14</f>
        <v>0</v>
      </c>
      <c r="H8" s="8">
        <f t="shared" si="5"/>
        <v>92744.7</v>
      </c>
      <c r="I8" s="8">
        <f t="shared" ref="I8:K8" si="6">I9+I20+I14</f>
        <v>108329.1</v>
      </c>
      <c r="J8" s="8">
        <f t="shared" si="5"/>
        <v>0</v>
      </c>
      <c r="K8" s="8">
        <f t="shared" si="6"/>
        <v>108329.1</v>
      </c>
    </row>
    <row r="9" spans="1:11" ht="25.5" x14ac:dyDescent="0.2">
      <c r="A9" s="10" t="s">
        <v>5</v>
      </c>
      <c r="B9" s="4" t="s">
        <v>6</v>
      </c>
      <c r="C9" s="9">
        <f>C10-C13</f>
        <v>118338.70000000001</v>
      </c>
      <c r="D9" s="9">
        <f t="shared" ref="D9" si="7">D10-D13</f>
        <v>0</v>
      </c>
      <c r="E9" s="9">
        <f>E10-E13</f>
        <v>118338.70000000001</v>
      </c>
      <c r="F9" s="9">
        <f>F10-F13</f>
        <v>92744.7</v>
      </c>
      <c r="G9" s="9">
        <f t="shared" ref="G9" si="8">G10-G13</f>
        <v>0</v>
      </c>
      <c r="H9" s="9">
        <f>H10-H13</f>
        <v>92744.7</v>
      </c>
      <c r="I9" s="9">
        <f>I10-I13</f>
        <v>108329.1</v>
      </c>
      <c r="J9" s="9">
        <f t="shared" ref="J9" si="9">J10-J13</f>
        <v>0</v>
      </c>
      <c r="K9" s="9">
        <f>K10-K13</f>
        <v>108329.1</v>
      </c>
    </row>
    <row r="10" spans="1:11" ht="25.5" x14ac:dyDescent="0.2">
      <c r="A10" s="10" t="s">
        <v>24</v>
      </c>
      <c r="B10" s="4" t="s">
        <v>25</v>
      </c>
      <c r="C10" s="15">
        <f>C11</f>
        <v>198338.7</v>
      </c>
      <c r="D10" s="8">
        <f t="shared" ref="D10" si="10">D11</f>
        <v>0</v>
      </c>
      <c r="E10" s="8">
        <f>E11</f>
        <v>198338.7</v>
      </c>
      <c r="F10" s="8">
        <f>F11</f>
        <v>126733.9</v>
      </c>
      <c r="G10" s="8">
        <f t="shared" ref="G10" si="11">G11</f>
        <v>0</v>
      </c>
      <c r="H10" s="8">
        <f>H11</f>
        <v>126733.9</v>
      </c>
      <c r="I10" s="8">
        <f>I11</f>
        <v>150569.1</v>
      </c>
      <c r="J10" s="8">
        <f t="shared" ref="J10" si="12">J11</f>
        <v>0</v>
      </c>
      <c r="K10" s="8">
        <f>K11</f>
        <v>150569.1</v>
      </c>
    </row>
    <row r="11" spans="1:11" ht="25.5" x14ac:dyDescent="0.2">
      <c r="A11" s="10" t="s">
        <v>7</v>
      </c>
      <c r="B11" s="4" t="s">
        <v>8</v>
      </c>
      <c r="C11" s="8">
        <v>198338.7</v>
      </c>
      <c r="D11" s="8">
        <v>0</v>
      </c>
      <c r="E11" s="8">
        <f>C11+D11</f>
        <v>198338.7</v>
      </c>
      <c r="F11" s="8">
        <v>126733.9</v>
      </c>
      <c r="G11" s="8">
        <v>0</v>
      </c>
      <c r="H11" s="8">
        <f>F11+G11</f>
        <v>126733.9</v>
      </c>
      <c r="I11" s="8">
        <v>150569.1</v>
      </c>
      <c r="J11" s="8">
        <f>K11-I11</f>
        <v>0</v>
      </c>
      <c r="K11" s="8">
        <v>150569.1</v>
      </c>
    </row>
    <row r="12" spans="1:11" ht="25.5" x14ac:dyDescent="0.2">
      <c r="A12" s="10" t="s">
        <v>26</v>
      </c>
      <c r="B12" s="4" t="s">
        <v>27</v>
      </c>
      <c r="C12" s="8">
        <f>C13</f>
        <v>80000</v>
      </c>
      <c r="D12" s="8">
        <f t="shared" ref="D12" si="13">D13</f>
        <v>0</v>
      </c>
      <c r="E12" s="8">
        <f>E13</f>
        <v>80000</v>
      </c>
      <c r="F12" s="8">
        <f>F13</f>
        <v>33989.199999999997</v>
      </c>
      <c r="G12" s="8">
        <f t="shared" ref="G12" si="14">G13</f>
        <v>0</v>
      </c>
      <c r="H12" s="8">
        <f>H13</f>
        <v>33989.199999999997</v>
      </c>
      <c r="I12" s="8">
        <f>I13</f>
        <v>42240</v>
      </c>
      <c r="J12" s="8">
        <f t="shared" ref="J12" si="15">J13</f>
        <v>0</v>
      </c>
      <c r="K12" s="8">
        <f>K13</f>
        <v>42240</v>
      </c>
    </row>
    <row r="13" spans="1:11" ht="25.5" x14ac:dyDescent="0.2">
      <c r="A13" s="10" t="s">
        <v>9</v>
      </c>
      <c r="B13" s="4" t="s">
        <v>10</v>
      </c>
      <c r="C13" s="8">
        <v>80000</v>
      </c>
      <c r="D13" s="8">
        <v>0</v>
      </c>
      <c r="E13" s="8">
        <f>C13+D13</f>
        <v>80000</v>
      </c>
      <c r="F13" s="8">
        <v>33989.199999999997</v>
      </c>
      <c r="G13" s="8">
        <f>H13-F13</f>
        <v>0</v>
      </c>
      <c r="H13" s="8">
        <v>33989.199999999997</v>
      </c>
      <c r="I13" s="8">
        <v>42240</v>
      </c>
      <c r="J13" s="8">
        <f>K13-I13</f>
        <v>0</v>
      </c>
      <c r="K13" s="8">
        <v>42240</v>
      </c>
    </row>
    <row r="14" spans="1:11" ht="25.5" x14ac:dyDescent="0.2">
      <c r="A14" s="10" t="s">
        <v>33</v>
      </c>
      <c r="B14" s="4" t="s">
        <v>34</v>
      </c>
      <c r="C14" s="8">
        <f t="shared" ref="C14:K14" si="16">C15</f>
        <v>-4100</v>
      </c>
      <c r="D14" s="8">
        <f>D15</f>
        <v>0</v>
      </c>
      <c r="E14" s="8">
        <f t="shared" si="16"/>
        <v>-4100</v>
      </c>
      <c r="F14" s="8">
        <f t="shared" si="16"/>
        <v>0</v>
      </c>
      <c r="G14" s="8">
        <f t="shared" si="16"/>
        <v>0</v>
      </c>
      <c r="H14" s="8">
        <f t="shared" si="16"/>
        <v>0</v>
      </c>
      <c r="I14" s="8">
        <f t="shared" si="16"/>
        <v>0</v>
      </c>
      <c r="J14" s="8">
        <f t="shared" si="16"/>
        <v>0</v>
      </c>
      <c r="K14" s="8">
        <f t="shared" si="16"/>
        <v>0</v>
      </c>
    </row>
    <row r="15" spans="1:11" ht="38.25" x14ac:dyDescent="0.2">
      <c r="A15" s="13" t="s">
        <v>33</v>
      </c>
      <c r="B15" s="7" t="s">
        <v>35</v>
      </c>
      <c r="C15" s="8">
        <f>-C18+C16</f>
        <v>-4100</v>
      </c>
      <c r="D15" s="8">
        <f>-D18+D16</f>
        <v>0</v>
      </c>
      <c r="E15" s="8">
        <f>-E18+E16</f>
        <v>-4100</v>
      </c>
      <c r="F15" s="8">
        <f t="shared" ref="F15" si="17">-F18+F16</f>
        <v>0</v>
      </c>
      <c r="G15" s="8">
        <f t="shared" ref="G15:K15" si="18">-G18+G16</f>
        <v>0</v>
      </c>
      <c r="H15" s="8">
        <f t="shared" si="18"/>
        <v>0</v>
      </c>
      <c r="I15" s="8">
        <f t="shared" ref="I15" si="19">-I18+I16</f>
        <v>0</v>
      </c>
      <c r="J15" s="8">
        <f t="shared" si="18"/>
        <v>0</v>
      </c>
      <c r="K15" s="8">
        <f t="shared" si="18"/>
        <v>0</v>
      </c>
    </row>
    <row r="16" spans="1:11" ht="38.25" x14ac:dyDescent="0.2">
      <c r="A16" s="10" t="s">
        <v>41</v>
      </c>
      <c r="B16" s="4" t="s">
        <v>42</v>
      </c>
      <c r="C16" s="8">
        <f>C17</f>
        <v>61200</v>
      </c>
      <c r="D16" s="8">
        <f t="shared" ref="C16:K18" si="20">D17</f>
        <v>0</v>
      </c>
      <c r="E16" s="8">
        <f>E17</f>
        <v>61200</v>
      </c>
      <c r="F16" s="8">
        <f t="shared" si="20"/>
        <v>0</v>
      </c>
      <c r="G16" s="8">
        <f t="shared" si="20"/>
        <v>0</v>
      </c>
      <c r="H16" s="8">
        <f t="shared" si="20"/>
        <v>0</v>
      </c>
      <c r="I16" s="8">
        <f t="shared" si="20"/>
        <v>0</v>
      </c>
      <c r="J16" s="8">
        <f t="shared" si="20"/>
        <v>0</v>
      </c>
      <c r="K16" s="8">
        <f t="shared" si="20"/>
        <v>0</v>
      </c>
    </row>
    <row r="17" spans="1:11" ht="38.25" x14ac:dyDescent="0.2">
      <c r="A17" s="10" t="s">
        <v>43</v>
      </c>
      <c r="B17" s="4" t="s">
        <v>44</v>
      </c>
      <c r="C17" s="8">
        <v>61200</v>
      </c>
      <c r="D17" s="8">
        <v>0</v>
      </c>
      <c r="E17" s="8">
        <f>C17+D17</f>
        <v>61200</v>
      </c>
      <c r="F17" s="8"/>
      <c r="G17" s="8">
        <f>H17-F17</f>
        <v>0</v>
      </c>
      <c r="H17" s="8"/>
      <c r="I17" s="8"/>
      <c r="J17" s="8">
        <f>K17-I17</f>
        <v>0</v>
      </c>
      <c r="K17" s="8"/>
    </row>
    <row r="18" spans="1:11" ht="38.25" x14ac:dyDescent="0.2">
      <c r="A18" s="10" t="s">
        <v>36</v>
      </c>
      <c r="B18" s="4" t="s">
        <v>37</v>
      </c>
      <c r="C18" s="8">
        <f t="shared" si="20"/>
        <v>65300</v>
      </c>
      <c r="D18" s="8">
        <f t="shared" si="20"/>
        <v>0</v>
      </c>
      <c r="E18" s="8">
        <f t="shared" si="20"/>
        <v>65300</v>
      </c>
      <c r="F18" s="8">
        <f t="shared" si="20"/>
        <v>0</v>
      </c>
      <c r="G18" s="8">
        <f t="shared" si="20"/>
        <v>0</v>
      </c>
      <c r="H18" s="8">
        <f t="shared" si="20"/>
        <v>0</v>
      </c>
      <c r="I18" s="8">
        <f t="shared" si="20"/>
        <v>0</v>
      </c>
      <c r="J18" s="8">
        <f t="shared" si="20"/>
        <v>0</v>
      </c>
      <c r="K18" s="8">
        <f t="shared" si="20"/>
        <v>0</v>
      </c>
    </row>
    <row r="19" spans="1:11" ht="38.25" x14ac:dyDescent="0.2">
      <c r="A19" s="10" t="s">
        <v>38</v>
      </c>
      <c r="B19" s="4" t="s">
        <v>39</v>
      </c>
      <c r="C19" s="8">
        <v>65300</v>
      </c>
      <c r="D19" s="8">
        <v>0</v>
      </c>
      <c r="E19" s="8">
        <f>C19+D19</f>
        <v>65300</v>
      </c>
      <c r="F19" s="8">
        <v>0</v>
      </c>
      <c r="G19" s="8">
        <f>H19-F19</f>
        <v>0</v>
      </c>
      <c r="H19" s="8">
        <v>0</v>
      </c>
      <c r="I19" s="8"/>
      <c r="J19" s="8">
        <f>K19-I19</f>
        <v>0</v>
      </c>
      <c r="K19" s="8"/>
    </row>
    <row r="20" spans="1:11" ht="25.5" x14ac:dyDescent="0.2">
      <c r="A20" s="10" t="s">
        <v>11</v>
      </c>
      <c r="B20" s="4" t="s">
        <v>47</v>
      </c>
      <c r="C20" s="8">
        <f t="shared" ref="C20:D20" si="21">(C24+C28)</f>
        <v>680462.40000000037</v>
      </c>
      <c r="D20" s="8">
        <f t="shared" si="21"/>
        <v>-9.3132257461547852E-10</v>
      </c>
      <c r="E20" s="8">
        <f t="shared" ref="E20:J20" si="22">(E24+E28)</f>
        <v>680462.39999999944</v>
      </c>
      <c r="F20" s="8">
        <f t="shared" ref="F20:I20" si="23">(F24+F28)</f>
        <v>0</v>
      </c>
      <c r="G20" s="8">
        <f t="shared" si="22"/>
        <v>0</v>
      </c>
      <c r="H20" s="8">
        <f t="shared" si="23"/>
        <v>0</v>
      </c>
      <c r="I20" s="8">
        <f t="shared" si="23"/>
        <v>0</v>
      </c>
      <c r="J20" s="8">
        <f t="shared" si="22"/>
        <v>0</v>
      </c>
      <c r="K20" s="8">
        <f t="shared" ref="K20" si="24">(K24+K28)</f>
        <v>0</v>
      </c>
    </row>
    <row r="21" spans="1:11" x14ac:dyDescent="0.2">
      <c r="A21" s="10" t="s">
        <v>12</v>
      </c>
      <c r="B21" s="5" t="s">
        <v>13</v>
      </c>
      <c r="C21" s="8">
        <f t="shared" ref="C21:E23" si="25">C22</f>
        <v>-4404995.5999999996</v>
      </c>
      <c r="D21" s="8">
        <f t="shared" si="25"/>
        <v>47569.699999999255</v>
      </c>
      <c r="E21" s="8">
        <f t="shared" si="25"/>
        <v>-4357425.9000000004</v>
      </c>
      <c r="F21" s="8">
        <f t="shared" ref="F21:K23" si="26">F22</f>
        <v>-3465146.7</v>
      </c>
      <c r="G21" s="8">
        <f t="shared" ref="G21:G23" si="27">G22</f>
        <v>0</v>
      </c>
      <c r="H21" s="8">
        <f t="shared" si="26"/>
        <v>-3465146.7</v>
      </c>
      <c r="I21" s="8">
        <f t="shared" si="26"/>
        <v>-3498681</v>
      </c>
      <c r="J21" s="8">
        <f t="shared" si="26"/>
        <v>0</v>
      </c>
      <c r="K21" s="8">
        <f t="shared" si="26"/>
        <v>-3498681</v>
      </c>
    </row>
    <row r="22" spans="1:11" x14ac:dyDescent="0.2">
      <c r="A22" s="10" t="s">
        <v>14</v>
      </c>
      <c r="B22" s="5" t="s">
        <v>15</v>
      </c>
      <c r="C22" s="8">
        <f t="shared" si="25"/>
        <v>-4404995.5999999996</v>
      </c>
      <c r="D22" s="8">
        <f t="shared" si="25"/>
        <v>47569.699999999255</v>
      </c>
      <c r="E22" s="8">
        <f t="shared" si="25"/>
        <v>-4357425.9000000004</v>
      </c>
      <c r="F22" s="8">
        <f t="shared" si="26"/>
        <v>-3465146.7</v>
      </c>
      <c r="G22" s="8">
        <f t="shared" si="27"/>
        <v>0</v>
      </c>
      <c r="H22" s="8">
        <f t="shared" si="26"/>
        <v>-3465146.7</v>
      </c>
      <c r="I22" s="8">
        <f t="shared" si="26"/>
        <v>-3498681</v>
      </c>
      <c r="J22" s="8">
        <f t="shared" si="26"/>
        <v>0</v>
      </c>
      <c r="K22" s="8">
        <f t="shared" si="26"/>
        <v>-3498681</v>
      </c>
    </row>
    <row r="23" spans="1:11" x14ac:dyDescent="0.2">
      <c r="A23" s="10" t="s">
        <v>16</v>
      </c>
      <c r="B23" s="5" t="s">
        <v>48</v>
      </c>
      <c r="C23" s="8">
        <f t="shared" si="25"/>
        <v>-4404995.5999999996</v>
      </c>
      <c r="D23" s="8">
        <f t="shared" si="25"/>
        <v>47569.699999999255</v>
      </c>
      <c r="E23" s="8">
        <f t="shared" si="25"/>
        <v>-4357425.9000000004</v>
      </c>
      <c r="F23" s="8">
        <f t="shared" si="26"/>
        <v>-3465146.7</v>
      </c>
      <c r="G23" s="8">
        <f t="shared" si="27"/>
        <v>0</v>
      </c>
      <c r="H23" s="8">
        <f t="shared" si="26"/>
        <v>-3465146.7</v>
      </c>
      <c r="I23" s="8">
        <f t="shared" si="26"/>
        <v>-3498681</v>
      </c>
      <c r="J23" s="8">
        <f t="shared" si="26"/>
        <v>0</v>
      </c>
      <c r="K23" s="8">
        <f t="shared" si="26"/>
        <v>-3498681</v>
      </c>
    </row>
    <row r="24" spans="1:11" ht="25.5" x14ac:dyDescent="0.2">
      <c r="A24" s="10" t="s">
        <v>17</v>
      </c>
      <c r="B24" s="5" t="s">
        <v>49</v>
      </c>
      <c r="C24" s="8">
        <v>-4404995.5999999996</v>
      </c>
      <c r="D24" s="8">
        <f>E24-C24</f>
        <v>47569.699999999255</v>
      </c>
      <c r="E24" s="8">
        <v>-4357425.9000000004</v>
      </c>
      <c r="F24" s="8">
        <v>-3465146.7</v>
      </c>
      <c r="G24" s="8">
        <f>H24-F24</f>
        <v>0</v>
      </c>
      <c r="H24" s="8">
        <v>-3465146.7</v>
      </c>
      <c r="I24" s="8">
        <v>-3498681</v>
      </c>
      <c r="J24" s="8">
        <f>K24-I24</f>
        <v>0</v>
      </c>
      <c r="K24" s="8">
        <v>-3498681</v>
      </c>
    </row>
    <row r="25" spans="1:11" x14ac:dyDescent="0.2">
      <c r="A25" s="10" t="s">
        <v>18</v>
      </c>
      <c r="B25" s="5" t="s">
        <v>19</v>
      </c>
      <c r="C25" s="8">
        <f t="shared" ref="C25:E27" si="28">C26</f>
        <v>5085458</v>
      </c>
      <c r="D25" s="8">
        <f t="shared" si="28"/>
        <v>-47569.700000000186</v>
      </c>
      <c r="E25" s="8">
        <f t="shared" si="28"/>
        <v>5037888.3</v>
      </c>
      <c r="F25" s="8">
        <f t="shared" ref="F25:K27" si="29">F26</f>
        <v>3465146.7</v>
      </c>
      <c r="G25" s="8">
        <f t="shared" ref="G25:G27" si="30">G26</f>
        <v>0</v>
      </c>
      <c r="H25" s="8">
        <f t="shared" si="29"/>
        <v>3465146.7</v>
      </c>
      <c r="I25" s="8">
        <f t="shared" si="29"/>
        <v>3498681</v>
      </c>
      <c r="J25" s="8">
        <f t="shared" si="29"/>
        <v>0</v>
      </c>
      <c r="K25" s="8">
        <f t="shared" si="29"/>
        <v>3498681</v>
      </c>
    </row>
    <row r="26" spans="1:11" x14ac:dyDescent="0.2">
      <c r="A26" s="14" t="s">
        <v>20</v>
      </c>
      <c r="B26" s="6" t="s">
        <v>21</v>
      </c>
      <c r="C26" s="8">
        <f t="shared" si="28"/>
        <v>5085458</v>
      </c>
      <c r="D26" s="8">
        <f t="shared" si="28"/>
        <v>-47569.700000000186</v>
      </c>
      <c r="E26" s="8">
        <f t="shared" si="28"/>
        <v>5037888.3</v>
      </c>
      <c r="F26" s="8">
        <f t="shared" si="29"/>
        <v>3465146.7</v>
      </c>
      <c r="G26" s="8">
        <f t="shared" si="30"/>
        <v>0</v>
      </c>
      <c r="H26" s="8">
        <f t="shared" si="29"/>
        <v>3465146.7</v>
      </c>
      <c r="I26" s="8">
        <f t="shared" si="29"/>
        <v>3498681</v>
      </c>
      <c r="J26" s="8">
        <f t="shared" si="29"/>
        <v>0</v>
      </c>
      <c r="K26" s="8">
        <f t="shared" si="29"/>
        <v>3498681</v>
      </c>
    </row>
    <row r="27" spans="1:11" x14ac:dyDescent="0.2">
      <c r="A27" s="14" t="s">
        <v>22</v>
      </c>
      <c r="B27" s="6" t="s">
        <v>50</v>
      </c>
      <c r="C27" s="8">
        <f t="shared" si="28"/>
        <v>5085458</v>
      </c>
      <c r="D27" s="8">
        <f t="shared" si="28"/>
        <v>-47569.700000000186</v>
      </c>
      <c r="E27" s="8">
        <f t="shared" si="28"/>
        <v>5037888.3</v>
      </c>
      <c r="F27" s="8">
        <f t="shared" si="29"/>
        <v>3465146.7</v>
      </c>
      <c r="G27" s="8">
        <f t="shared" si="30"/>
        <v>0</v>
      </c>
      <c r="H27" s="8">
        <f t="shared" si="29"/>
        <v>3465146.7</v>
      </c>
      <c r="I27" s="8">
        <f t="shared" si="29"/>
        <v>3498681</v>
      </c>
      <c r="J27" s="8">
        <f t="shared" si="29"/>
        <v>0</v>
      </c>
      <c r="K27" s="8">
        <f t="shared" si="29"/>
        <v>3498681</v>
      </c>
    </row>
    <row r="28" spans="1:11" ht="25.5" x14ac:dyDescent="0.2">
      <c r="A28" s="14" t="s">
        <v>23</v>
      </c>
      <c r="B28" s="6" t="s">
        <v>51</v>
      </c>
      <c r="C28" s="8">
        <v>5085458</v>
      </c>
      <c r="D28" s="8">
        <f>E28-C28</f>
        <v>-47569.700000000186</v>
      </c>
      <c r="E28" s="8">
        <v>5037888.3</v>
      </c>
      <c r="F28" s="8">
        <v>3465146.7</v>
      </c>
      <c r="G28" s="8">
        <f>H28-F28</f>
        <v>0</v>
      </c>
      <c r="H28" s="8">
        <v>3465146.7</v>
      </c>
      <c r="I28" s="8">
        <v>3498681</v>
      </c>
      <c r="J28" s="8">
        <f>K28-I28</f>
        <v>0</v>
      </c>
      <c r="K28" s="8">
        <v>3498681</v>
      </c>
    </row>
  </sheetData>
  <mergeCells count="7">
    <mergeCell ref="A1:K1"/>
    <mergeCell ref="A4:A5"/>
    <mergeCell ref="B4:B5"/>
    <mergeCell ref="C4:E4"/>
    <mergeCell ref="F4:H4"/>
    <mergeCell ref="I4:K4"/>
    <mergeCell ref="A2:K2"/>
  </mergeCells>
  <printOptions horizontalCentered="1"/>
  <pageMargins left="0.39370078740157483" right="0.39370078740157483" top="0.59055118110236227" bottom="0.59055118110236227" header="0.39370078740157483" footer="0.19685039370078741"/>
  <pageSetup paperSize="9" scale="72" firstPageNumber="456" orientation="landscape" useFirstPageNumber="1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 поправ в источ (5 попр)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2021-12-16T09:35:10Z</dcterms:modified>
</cp:coreProperties>
</file>