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4\103$\Качкаева\ОТЧЕТЫ\Сетевой ежемесячно\"/>
    </mc:Choice>
  </mc:AlternateContent>
  <bookViews>
    <workbookView xWindow="0" yWindow="0" windowWidth="28485" windowHeight="119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G33" i="1"/>
  <c r="F17" i="1"/>
  <c r="H17" i="1"/>
  <c r="H18" i="1" l="1"/>
  <c r="F18" i="1"/>
  <c r="H44" i="1" l="1"/>
  <c r="H45" i="1" s="1"/>
  <c r="F44" i="1"/>
  <c r="E44" i="1"/>
  <c r="H43" i="1"/>
  <c r="F43" i="1"/>
  <c r="E43" i="1"/>
  <c r="H42" i="1"/>
  <c r="F42" i="1"/>
  <c r="F45" i="1" s="1"/>
  <c r="G41" i="1"/>
  <c r="H40" i="1"/>
  <c r="F40" i="1"/>
  <c r="E40" i="1"/>
  <c r="G40" i="1" s="1"/>
  <c r="G38" i="1"/>
  <c r="G43" i="1" s="1"/>
  <c r="G37" i="1"/>
  <c r="E36" i="1"/>
  <c r="G36" i="1" s="1"/>
  <c r="E33" i="1"/>
  <c r="E42" i="1" s="1"/>
  <c r="H30" i="1"/>
  <c r="E30" i="1"/>
  <c r="D30" i="1"/>
  <c r="H29" i="1"/>
  <c r="F29" i="1"/>
  <c r="H28" i="1"/>
  <c r="G28" i="1"/>
  <c r="F28" i="1"/>
  <c r="E28" i="1"/>
  <c r="G26" i="1"/>
  <c r="H25" i="1"/>
  <c r="I25" i="1" s="1"/>
  <c r="E25" i="1"/>
  <c r="D25" i="1"/>
  <c r="F21" i="1"/>
  <c r="I21" i="1" s="1"/>
  <c r="E21" i="1"/>
  <c r="D21" i="1"/>
  <c r="I20" i="1"/>
  <c r="G20" i="1"/>
  <c r="E20" i="1"/>
  <c r="D20" i="1"/>
  <c r="D29" i="1" s="1"/>
  <c r="D31" i="1" s="1"/>
  <c r="H19" i="1"/>
  <c r="F19" i="1"/>
  <c r="G18" i="1"/>
  <c r="E18" i="1"/>
  <c r="I17" i="1"/>
  <c r="E17" i="1"/>
  <c r="E29" i="1" s="1"/>
  <c r="H15" i="1"/>
  <c r="F15" i="1"/>
  <c r="G15" i="1" s="1"/>
  <c r="E15" i="1"/>
  <c r="G13" i="1"/>
  <c r="E12" i="1"/>
  <c r="G12" i="1" s="1"/>
  <c r="G11" i="1"/>
  <c r="G10" i="1"/>
  <c r="D5" i="1"/>
  <c r="H4" i="1"/>
  <c r="D4" i="1"/>
  <c r="D7" i="1" s="1"/>
  <c r="L3" i="1"/>
  <c r="H3" i="1"/>
  <c r="F3" i="1"/>
  <c r="G3" i="1" s="1"/>
  <c r="E3" i="1"/>
  <c r="H31" i="1" l="1"/>
  <c r="I19" i="1"/>
  <c r="E31" i="1"/>
  <c r="E4" i="1"/>
  <c r="G42" i="1"/>
  <c r="E5" i="1"/>
  <c r="E45" i="1"/>
  <c r="G45" i="1" s="1"/>
  <c r="G17" i="1"/>
  <c r="E19" i="1"/>
  <c r="G19" i="1" s="1"/>
  <c r="G21" i="1"/>
  <c r="F25" i="1"/>
  <c r="G25" i="1" s="1"/>
  <c r="G29" i="1"/>
  <c r="F30" i="1"/>
  <c r="F4" i="1"/>
  <c r="I4" i="1" s="1"/>
  <c r="G30" i="1" l="1"/>
  <c r="I30" i="1"/>
  <c r="F5" i="1"/>
  <c r="F7" i="1" s="1"/>
  <c r="G7" i="1" s="1"/>
  <c r="F31" i="1"/>
  <c r="E7" i="1"/>
  <c r="G4" i="1"/>
  <c r="G31" i="1" l="1"/>
  <c r="I31" i="1"/>
  <c r="H5" i="1"/>
  <c r="G5" i="1"/>
  <c r="I5" i="1" l="1"/>
  <c r="H7" i="1"/>
  <c r="I7" i="1" s="1"/>
</calcChain>
</file>

<file path=xl/comments1.xml><?xml version="1.0" encoding="utf-8"?>
<comments xmlns="http://schemas.openxmlformats.org/spreadsheetml/2006/main">
  <authors>
    <author>BunakLD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КНС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КНС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</commentList>
</comments>
</file>

<file path=xl/sharedStrings.xml><?xml version="1.0" encoding="utf-8"?>
<sst xmlns="http://schemas.openxmlformats.org/spreadsheetml/2006/main" count="85" uniqueCount="55">
  <si>
    <t>Государственная программа автономного округа:</t>
  </si>
  <si>
    <t>Источники финансирования</t>
  </si>
  <si>
    <t xml:space="preserve">Остатки средств предыдущих периодов </t>
  </si>
  <si>
    <t>Результаты реализации, 
проблемные вопросы</t>
  </si>
  <si>
    <t>Достижение основных целевых показателей
план/факт</t>
  </si>
  <si>
    <t>план на 2019 год</t>
  </si>
  <si>
    <t>профинансировано</t>
  </si>
  <si>
    <t>% финансирования к плану</t>
  </si>
  <si>
    <t>исполнение</t>
  </si>
  <si>
    <t>% исполнения к финансированию</t>
  </si>
  <si>
    <t>всего показателей</t>
  </si>
  <si>
    <t>достигнуто 100%</t>
  </si>
  <si>
    <t>достигнуто 
более 50%</t>
  </si>
  <si>
    <t>достигнуто 
менее 50%</t>
  </si>
  <si>
    <t>7.</t>
  </si>
  <si>
    <t xml:space="preserve">Развитие жилищной сферы
</t>
  </si>
  <si>
    <t>федеральный бюджет</t>
  </si>
  <si>
    <t>бюджет автономного округа</t>
  </si>
  <si>
    <t>бюджеты муниципальных образований</t>
  </si>
  <si>
    <t>привлеченные средства</t>
  </si>
  <si>
    <t>всего:</t>
  </si>
  <si>
    <t>в том числе капвложения</t>
  </si>
  <si>
    <t>Подпрограмма 1 "Содействие развитию градостроительной деятельности"</t>
  </si>
  <si>
    <t>Разработка проекта планировки и межевания территории города Пыть-Ях</t>
  </si>
  <si>
    <t xml:space="preserve">Распоряжением администрации города Пыть-Яха от 27.03.2019 №567-ра принято решение о разработке проекта внесения изменений в проект планировки и межевания территории микрорайона № 6а «Северный».
С ООО «Архитектурно-конструкторское Бюро «Куб-А» заключен муниципальный контракт (от 29.04.2019 № 0187300019419000023) на выполнение работ по разработке проекта планировки и межевания территории мкр. № 6а «Северный», на общую сумму 183,8 тыс. руб. Срок выполнения работ до 01.11.2019.
</t>
  </si>
  <si>
    <t>местный бюджет</t>
  </si>
  <si>
    <t>1.1.4.</t>
  </si>
  <si>
    <t>Выполнение обосновывающих материалов для подготовки документов территориального планирования</t>
  </si>
  <si>
    <t xml:space="preserve">В целях реализации вышеуказанного мероприятия, направлена заявка в план муниципального заказа по определению поставщика (подрядчика, исполнителя) на проведение данных видов работ (от 29.03.2019 Сл. 26-9).  
</t>
  </si>
  <si>
    <t>Подпрограмма 2 "Содействие развитию жилищного строительства"</t>
  </si>
  <si>
    <t>2.1.</t>
  </si>
  <si>
    <t>Приобретение жилья для переселения граждан из жилых помещений, признанных непригодными для проживания на условиях социального найма</t>
  </si>
  <si>
    <t xml:space="preserve">Доля семей, обеспеченных жилыми помещениями от числа семей, желающих улучшить жилищные условия (отношение числа семей, которые приобрели или получили доступное и комфортное жилье в течение года, к числу семей, желающих улучшить свои жилищные условия), нарастающим итогом -  39,4 или 49,6% (план 79,4)
</t>
  </si>
  <si>
    <t>2.2.</t>
  </si>
  <si>
    <t>Ликвидация и расселение приспособленных для проживания строений</t>
  </si>
  <si>
    <t xml:space="preserve"> - субсидии</t>
  </si>
  <si>
    <t>ликвидация бюджет автономного округа</t>
  </si>
  <si>
    <t xml:space="preserve">ликвидация местный бюджет </t>
  </si>
  <si>
    <t>2.2.1.</t>
  </si>
  <si>
    <t>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</si>
  <si>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Возмещение части затрат застройщика по строительству объектов инженерной инфраструктуры (по окончании работ).</t>
  </si>
  <si>
    <t>Всего по подпрограмме 2.</t>
  </si>
  <si>
    <t>Подпрограмма 3 "Обеспечение мерами государственной поддержки по улучшению жилищных условий отдельных категорий граждан"</t>
  </si>
  <si>
    <t>3.1.</t>
  </si>
  <si>
    <t xml:space="preserve"> Улучшение жилищных условий ветеранов Великой Отечественной войны, ветеранов боевых действий, инвалидов и семей имеющих детей-инвалидов, вставших на учет в качестве нуждающихся в жилых помещениях до 1 января 2005 года </t>
  </si>
  <si>
    <t>3.2.</t>
  </si>
  <si>
    <t>Обеспечение жильем молодых семей Государственной программой РФ "Обеспечение доступным и комфортным жильем и коммунальными услугами граждан РФ"</t>
  </si>
  <si>
    <t>3.4.</t>
  </si>
  <si>
    <t>Осуществ отд. Гос. Полномочий (канц, товары)</t>
  </si>
  <si>
    <t>Всего по подпрограмме 3.</t>
  </si>
  <si>
    <t xml:space="preserve">Направлены заявки в Департамент строительства ХМА-Югры на перечисление средств субсидий по реализованным гарантийным письмам 48 пакетов документов, из них оплачено 42).  
Предоставлено  37  жилых помещений по договорам коммерческого найма (лимиты 2018 года)
</t>
  </si>
  <si>
    <t>на 1 июля 2019 года</t>
  </si>
  <si>
    <t>Улучшили жилищные условия - 73 семьи, демонтировано 5 домов</t>
  </si>
  <si>
    <t xml:space="preserve">В списке состоит 18 семей, 1 семья включена в сводный список на 2019г.  По состоянию на 01.07.2019г. финансирование не осуществлялось </t>
  </si>
  <si>
    <t xml:space="preserve">Ветераны боевых действий: всего в списке 46 человек. В сводный список формируемый автономным округом включено 3 льготополучателя. Выдано 2 гарантийных письма на сумму 1 776, 3 тыс.руб. срок реализации -  июнь 2019г., 1 письмо реализовано (Минубаев) на сумму 888 174,0р.
По состоянию на 01.07.2019г. ветераны ВОВ, состоящие на учете,  отсутствуют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</si>
</sst>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_ ;\-#,##0.0\ "/>
    <numFmt numFmtId="166" formatCode="#,##0.0"/>
    <numFmt numFmtId="167" formatCode="0.0_ ;\-0.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/>
    <xf numFmtId="164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5" fillId="0" borderId="2" xfId="0" applyNumberFormat="1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" fontId="5" fillId="0" borderId="1" xfId="0" applyNumberFormat="1" applyFont="1" applyFill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165" fontId="8" fillId="0" borderId="1" xfId="1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 vertical="top"/>
    </xf>
    <xf numFmtId="166" fontId="5" fillId="0" borderId="1" xfId="0" applyNumberFormat="1" applyFont="1" applyFill="1" applyBorder="1" applyAlignment="1">
      <alignment horizontal="left" vertical="top"/>
    </xf>
    <xf numFmtId="167" fontId="6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top" wrapText="1"/>
    </xf>
    <xf numFmtId="165" fontId="8" fillId="0" borderId="1" xfId="1" applyNumberFormat="1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/>
    </xf>
    <xf numFmtId="166" fontId="7" fillId="0" borderId="2" xfId="0" applyNumberFormat="1" applyFont="1" applyFill="1" applyBorder="1" applyAlignment="1">
      <alignment vertical="top"/>
    </xf>
    <xf numFmtId="166" fontId="7" fillId="0" borderId="1" xfId="0" applyNumberFormat="1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/>
    <xf numFmtId="165" fontId="8" fillId="2" borderId="1" xfId="1" applyNumberFormat="1" applyFont="1" applyFill="1" applyBorder="1" applyAlignment="1">
      <alignment horizontal="right"/>
    </xf>
    <xf numFmtId="2" fontId="7" fillId="0" borderId="3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wrapText="1"/>
    </xf>
    <xf numFmtId="0" fontId="14" fillId="0" borderId="5" xfId="0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wrapText="1"/>
    </xf>
    <xf numFmtId="16" fontId="11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right" wrapText="1"/>
    </xf>
    <xf numFmtId="165" fontId="6" fillId="2" borderId="1" xfId="1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vertical="top" wrapText="1"/>
    </xf>
    <xf numFmtId="165" fontId="6" fillId="0" borderId="1" xfId="1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66" fontId="6" fillId="0" borderId="1" xfId="1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left" vertical="top" wrapText="1"/>
    </xf>
    <xf numFmtId="166" fontId="6" fillId="0" borderId="1" xfId="0" applyNumberFormat="1" applyFont="1" applyFill="1" applyBorder="1"/>
    <xf numFmtId="0" fontId="12" fillId="0" borderId="1" xfId="0" applyFont="1" applyFill="1" applyBorder="1" applyAlignment="1">
      <alignment horizontal="left" vertical="top" wrapText="1"/>
    </xf>
    <xf numFmtId="16" fontId="1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5" fontId="7" fillId="0" borderId="0" xfId="0" applyNumberFormat="1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16" fontId="5" fillId="2" borderId="6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/>
    <xf numFmtId="0" fontId="7" fillId="2" borderId="2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left" vertical="top" wrapText="1"/>
    </xf>
    <xf numFmtId="2" fontId="5" fillId="0" borderId="4" xfId="0" applyNumberFormat="1" applyFont="1" applyFill="1" applyBorder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left" vertical="top" wrapText="1"/>
    </xf>
    <xf numFmtId="166" fontId="7" fillId="0" borderId="3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16" fontId="5" fillId="0" borderId="6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/>
    <xf numFmtId="0" fontId="7" fillId="0" borderId="2" xfId="0" applyFont="1" applyFill="1" applyBorder="1" applyAlignment="1"/>
    <xf numFmtId="16" fontId="2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/>
    <xf numFmtId="166" fontId="7" fillId="0" borderId="1" xfId="0" applyNumberFormat="1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H12" sqref="H12"/>
    </sheetView>
  </sheetViews>
  <sheetFormatPr defaultColWidth="20.5703125" defaultRowHeight="12.75" x14ac:dyDescent="0.2"/>
  <cols>
    <col min="1" max="1" width="8.7109375" style="11" customWidth="1"/>
    <col min="2" max="2" width="32.7109375" style="11" customWidth="1"/>
    <col min="3" max="3" width="20.5703125" style="11" customWidth="1"/>
    <col min="4" max="4" width="12.5703125" style="11" customWidth="1"/>
    <col min="5" max="5" width="15.7109375" style="11" customWidth="1"/>
    <col min="6" max="6" width="16.42578125" style="11" customWidth="1"/>
    <col min="7" max="7" width="13.28515625" style="11" customWidth="1"/>
    <col min="8" max="8" width="12.5703125" style="11" customWidth="1"/>
    <col min="9" max="9" width="12.42578125" style="11" customWidth="1"/>
    <col min="10" max="10" width="45.140625" style="11" customWidth="1"/>
    <col min="11" max="11" width="39.42578125" style="11" customWidth="1"/>
    <col min="12" max="256" width="20.5703125" style="11"/>
    <col min="257" max="257" width="8.7109375" style="11" customWidth="1"/>
    <col min="258" max="258" width="32.7109375" style="11" customWidth="1"/>
    <col min="259" max="259" width="20.5703125" style="11" customWidth="1"/>
    <col min="260" max="260" width="12.5703125" style="11" customWidth="1"/>
    <col min="261" max="261" width="15.7109375" style="11" customWidth="1"/>
    <col min="262" max="262" width="16.42578125" style="11" customWidth="1"/>
    <col min="263" max="263" width="13.28515625" style="11" customWidth="1"/>
    <col min="264" max="264" width="12.5703125" style="11" customWidth="1"/>
    <col min="265" max="265" width="12.42578125" style="11" customWidth="1"/>
    <col min="266" max="266" width="45.140625" style="11" customWidth="1"/>
    <col min="267" max="267" width="39.42578125" style="11" customWidth="1"/>
    <col min="268" max="512" width="20.5703125" style="11"/>
    <col min="513" max="513" width="8.7109375" style="11" customWidth="1"/>
    <col min="514" max="514" width="32.7109375" style="11" customWidth="1"/>
    <col min="515" max="515" width="20.5703125" style="11" customWidth="1"/>
    <col min="516" max="516" width="12.5703125" style="11" customWidth="1"/>
    <col min="517" max="517" width="15.7109375" style="11" customWidth="1"/>
    <col min="518" max="518" width="16.42578125" style="11" customWidth="1"/>
    <col min="519" max="519" width="13.28515625" style="11" customWidth="1"/>
    <col min="520" max="520" width="12.5703125" style="11" customWidth="1"/>
    <col min="521" max="521" width="12.42578125" style="11" customWidth="1"/>
    <col min="522" max="522" width="45.140625" style="11" customWidth="1"/>
    <col min="523" max="523" width="39.42578125" style="11" customWidth="1"/>
    <col min="524" max="768" width="20.5703125" style="11"/>
    <col min="769" max="769" width="8.7109375" style="11" customWidth="1"/>
    <col min="770" max="770" width="32.7109375" style="11" customWidth="1"/>
    <col min="771" max="771" width="20.5703125" style="11" customWidth="1"/>
    <col min="772" max="772" width="12.5703125" style="11" customWidth="1"/>
    <col min="773" max="773" width="15.7109375" style="11" customWidth="1"/>
    <col min="774" max="774" width="16.42578125" style="11" customWidth="1"/>
    <col min="775" max="775" width="13.28515625" style="11" customWidth="1"/>
    <col min="776" max="776" width="12.5703125" style="11" customWidth="1"/>
    <col min="777" max="777" width="12.42578125" style="11" customWidth="1"/>
    <col min="778" max="778" width="45.140625" style="11" customWidth="1"/>
    <col min="779" max="779" width="39.42578125" style="11" customWidth="1"/>
    <col min="780" max="1024" width="20.5703125" style="11"/>
    <col min="1025" max="1025" width="8.7109375" style="11" customWidth="1"/>
    <col min="1026" max="1026" width="32.7109375" style="11" customWidth="1"/>
    <col min="1027" max="1027" width="20.5703125" style="11" customWidth="1"/>
    <col min="1028" max="1028" width="12.5703125" style="11" customWidth="1"/>
    <col min="1029" max="1029" width="15.7109375" style="11" customWidth="1"/>
    <col min="1030" max="1030" width="16.42578125" style="11" customWidth="1"/>
    <col min="1031" max="1031" width="13.28515625" style="11" customWidth="1"/>
    <col min="1032" max="1032" width="12.5703125" style="11" customWidth="1"/>
    <col min="1033" max="1033" width="12.42578125" style="11" customWidth="1"/>
    <col min="1034" max="1034" width="45.140625" style="11" customWidth="1"/>
    <col min="1035" max="1035" width="39.42578125" style="11" customWidth="1"/>
    <col min="1036" max="1280" width="20.5703125" style="11"/>
    <col min="1281" max="1281" width="8.7109375" style="11" customWidth="1"/>
    <col min="1282" max="1282" width="32.7109375" style="11" customWidth="1"/>
    <col min="1283" max="1283" width="20.5703125" style="11" customWidth="1"/>
    <col min="1284" max="1284" width="12.5703125" style="11" customWidth="1"/>
    <col min="1285" max="1285" width="15.7109375" style="11" customWidth="1"/>
    <col min="1286" max="1286" width="16.42578125" style="11" customWidth="1"/>
    <col min="1287" max="1287" width="13.28515625" style="11" customWidth="1"/>
    <col min="1288" max="1288" width="12.5703125" style="11" customWidth="1"/>
    <col min="1289" max="1289" width="12.42578125" style="11" customWidth="1"/>
    <col min="1290" max="1290" width="45.140625" style="11" customWidth="1"/>
    <col min="1291" max="1291" width="39.42578125" style="11" customWidth="1"/>
    <col min="1292" max="1536" width="20.5703125" style="11"/>
    <col min="1537" max="1537" width="8.7109375" style="11" customWidth="1"/>
    <col min="1538" max="1538" width="32.7109375" style="11" customWidth="1"/>
    <col min="1539" max="1539" width="20.5703125" style="11" customWidth="1"/>
    <col min="1540" max="1540" width="12.5703125" style="11" customWidth="1"/>
    <col min="1541" max="1541" width="15.7109375" style="11" customWidth="1"/>
    <col min="1542" max="1542" width="16.42578125" style="11" customWidth="1"/>
    <col min="1543" max="1543" width="13.28515625" style="11" customWidth="1"/>
    <col min="1544" max="1544" width="12.5703125" style="11" customWidth="1"/>
    <col min="1545" max="1545" width="12.42578125" style="11" customWidth="1"/>
    <col min="1546" max="1546" width="45.140625" style="11" customWidth="1"/>
    <col min="1547" max="1547" width="39.42578125" style="11" customWidth="1"/>
    <col min="1548" max="1792" width="20.5703125" style="11"/>
    <col min="1793" max="1793" width="8.7109375" style="11" customWidth="1"/>
    <col min="1794" max="1794" width="32.7109375" style="11" customWidth="1"/>
    <col min="1795" max="1795" width="20.5703125" style="11" customWidth="1"/>
    <col min="1796" max="1796" width="12.5703125" style="11" customWidth="1"/>
    <col min="1797" max="1797" width="15.7109375" style="11" customWidth="1"/>
    <col min="1798" max="1798" width="16.42578125" style="11" customWidth="1"/>
    <col min="1799" max="1799" width="13.28515625" style="11" customWidth="1"/>
    <col min="1800" max="1800" width="12.5703125" style="11" customWidth="1"/>
    <col min="1801" max="1801" width="12.42578125" style="11" customWidth="1"/>
    <col min="1802" max="1802" width="45.140625" style="11" customWidth="1"/>
    <col min="1803" max="1803" width="39.42578125" style="11" customWidth="1"/>
    <col min="1804" max="2048" width="20.5703125" style="11"/>
    <col min="2049" max="2049" width="8.7109375" style="11" customWidth="1"/>
    <col min="2050" max="2050" width="32.7109375" style="11" customWidth="1"/>
    <col min="2051" max="2051" width="20.5703125" style="11" customWidth="1"/>
    <col min="2052" max="2052" width="12.5703125" style="11" customWidth="1"/>
    <col min="2053" max="2053" width="15.7109375" style="11" customWidth="1"/>
    <col min="2054" max="2054" width="16.42578125" style="11" customWidth="1"/>
    <col min="2055" max="2055" width="13.28515625" style="11" customWidth="1"/>
    <col min="2056" max="2056" width="12.5703125" style="11" customWidth="1"/>
    <col min="2057" max="2057" width="12.42578125" style="11" customWidth="1"/>
    <col min="2058" max="2058" width="45.140625" style="11" customWidth="1"/>
    <col min="2059" max="2059" width="39.42578125" style="11" customWidth="1"/>
    <col min="2060" max="2304" width="20.5703125" style="11"/>
    <col min="2305" max="2305" width="8.7109375" style="11" customWidth="1"/>
    <col min="2306" max="2306" width="32.7109375" style="11" customWidth="1"/>
    <col min="2307" max="2307" width="20.5703125" style="11" customWidth="1"/>
    <col min="2308" max="2308" width="12.5703125" style="11" customWidth="1"/>
    <col min="2309" max="2309" width="15.7109375" style="11" customWidth="1"/>
    <col min="2310" max="2310" width="16.42578125" style="11" customWidth="1"/>
    <col min="2311" max="2311" width="13.28515625" style="11" customWidth="1"/>
    <col min="2312" max="2312" width="12.5703125" style="11" customWidth="1"/>
    <col min="2313" max="2313" width="12.42578125" style="11" customWidth="1"/>
    <col min="2314" max="2314" width="45.140625" style="11" customWidth="1"/>
    <col min="2315" max="2315" width="39.42578125" style="11" customWidth="1"/>
    <col min="2316" max="2560" width="20.5703125" style="11"/>
    <col min="2561" max="2561" width="8.7109375" style="11" customWidth="1"/>
    <col min="2562" max="2562" width="32.7109375" style="11" customWidth="1"/>
    <col min="2563" max="2563" width="20.5703125" style="11" customWidth="1"/>
    <col min="2564" max="2564" width="12.5703125" style="11" customWidth="1"/>
    <col min="2565" max="2565" width="15.7109375" style="11" customWidth="1"/>
    <col min="2566" max="2566" width="16.42578125" style="11" customWidth="1"/>
    <col min="2567" max="2567" width="13.28515625" style="11" customWidth="1"/>
    <col min="2568" max="2568" width="12.5703125" style="11" customWidth="1"/>
    <col min="2569" max="2569" width="12.42578125" style="11" customWidth="1"/>
    <col min="2570" max="2570" width="45.140625" style="11" customWidth="1"/>
    <col min="2571" max="2571" width="39.42578125" style="11" customWidth="1"/>
    <col min="2572" max="2816" width="20.5703125" style="11"/>
    <col min="2817" max="2817" width="8.7109375" style="11" customWidth="1"/>
    <col min="2818" max="2818" width="32.7109375" style="11" customWidth="1"/>
    <col min="2819" max="2819" width="20.5703125" style="11" customWidth="1"/>
    <col min="2820" max="2820" width="12.5703125" style="11" customWidth="1"/>
    <col min="2821" max="2821" width="15.7109375" style="11" customWidth="1"/>
    <col min="2822" max="2822" width="16.42578125" style="11" customWidth="1"/>
    <col min="2823" max="2823" width="13.28515625" style="11" customWidth="1"/>
    <col min="2824" max="2824" width="12.5703125" style="11" customWidth="1"/>
    <col min="2825" max="2825" width="12.42578125" style="11" customWidth="1"/>
    <col min="2826" max="2826" width="45.140625" style="11" customWidth="1"/>
    <col min="2827" max="2827" width="39.42578125" style="11" customWidth="1"/>
    <col min="2828" max="3072" width="20.5703125" style="11"/>
    <col min="3073" max="3073" width="8.7109375" style="11" customWidth="1"/>
    <col min="3074" max="3074" width="32.7109375" style="11" customWidth="1"/>
    <col min="3075" max="3075" width="20.5703125" style="11" customWidth="1"/>
    <col min="3076" max="3076" width="12.5703125" style="11" customWidth="1"/>
    <col min="3077" max="3077" width="15.7109375" style="11" customWidth="1"/>
    <col min="3078" max="3078" width="16.42578125" style="11" customWidth="1"/>
    <col min="3079" max="3079" width="13.28515625" style="11" customWidth="1"/>
    <col min="3080" max="3080" width="12.5703125" style="11" customWidth="1"/>
    <col min="3081" max="3081" width="12.42578125" style="11" customWidth="1"/>
    <col min="3082" max="3082" width="45.140625" style="11" customWidth="1"/>
    <col min="3083" max="3083" width="39.42578125" style="11" customWidth="1"/>
    <col min="3084" max="3328" width="20.5703125" style="11"/>
    <col min="3329" max="3329" width="8.7109375" style="11" customWidth="1"/>
    <col min="3330" max="3330" width="32.7109375" style="11" customWidth="1"/>
    <col min="3331" max="3331" width="20.5703125" style="11" customWidth="1"/>
    <col min="3332" max="3332" width="12.5703125" style="11" customWidth="1"/>
    <col min="3333" max="3333" width="15.7109375" style="11" customWidth="1"/>
    <col min="3334" max="3334" width="16.42578125" style="11" customWidth="1"/>
    <col min="3335" max="3335" width="13.28515625" style="11" customWidth="1"/>
    <col min="3336" max="3336" width="12.5703125" style="11" customWidth="1"/>
    <col min="3337" max="3337" width="12.42578125" style="11" customWidth="1"/>
    <col min="3338" max="3338" width="45.140625" style="11" customWidth="1"/>
    <col min="3339" max="3339" width="39.42578125" style="11" customWidth="1"/>
    <col min="3340" max="3584" width="20.5703125" style="11"/>
    <col min="3585" max="3585" width="8.7109375" style="11" customWidth="1"/>
    <col min="3586" max="3586" width="32.7109375" style="11" customWidth="1"/>
    <col min="3587" max="3587" width="20.5703125" style="11" customWidth="1"/>
    <col min="3588" max="3588" width="12.5703125" style="11" customWidth="1"/>
    <col min="3589" max="3589" width="15.7109375" style="11" customWidth="1"/>
    <col min="3590" max="3590" width="16.42578125" style="11" customWidth="1"/>
    <col min="3591" max="3591" width="13.28515625" style="11" customWidth="1"/>
    <col min="3592" max="3592" width="12.5703125" style="11" customWidth="1"/>
    <col min="3593" max="3593" width="12.42578125" style="11" customWidth="1"/>
    <col min="3594" max="3594" width="45.140625" style="11" customWidth="1"/>
    <col min="3595" max="3595" width="39.42578125" style="11" customWidth="1"/>
    <col min="3596" max="3840" width="20.5703125" style="11"/>
    <col min="3841" max="3841" width="8.7109375" style="11" customWidth="1"/>
    <col min="3842" max="3842" width="32.7109375" style="11" customWidth="1"/>
    <col min="3843" max="3843" width="20.5703125" style="11" customWidth="1"/>
    <col min="3844" max="3844" width="12.5703125" style="11" customWidth="1"/>
    <col min="3845" max="3845" width="15.7109375" style="11" customWidth="1"/>
    <col min="3846" max="3846" width="16.42578125" style="11" customWidth="1"/>
    <col min="3847" max="3847" width="13.28515625" style="11" customWidth="1"/>
    <col min="3848" max="3848" width="12.5703125" style="11" customWidth="1"/>
    <col min="3849" max="3849" width="12.42578125" style="11" customWidth="1"/>
    <col min="3850" max="3850" width="45.140625" style="11" customWidth="1"/>
    <col min="3851" max="3851" width="39.42578125" style="11" customWidth="1"/>
    <col min="3852" max="4096" width="20.5703125" style="11"/>
    <col min="4097" max="4097" width="8.7109375" style="11" customWidth="1"/>
    <col min="4098" max="4098" width="32.7109375" style="11" customWidth="1"/>
    <col min="4099" max="4099" width="20.5703125" style="11" customWidth="1"/>
    <col min="4100" max="4100" width="12.5703125" style="11" customWidth="1"/>
    <col min="4101" max="4101" width="15.7109375" style="11" customWidth="1"/>
    <col min="4102" max="4102" width="16.42578125" style="11" customWidth="1"/>
    <col min="4103" max="4103" width="13.28515625" style="11" customWidth="1"/>
    <col min="4104" max="4104" width="12.5703125" style="11" customWidth="1"/>
    <col min="4105" max="4105" width="12.42578125" style="11" customWidth="1"/>
    <col min="4106" max="4106" width="45.140625" style="11" customWidth="1"/>
    <col min="4107" max="4107" width="39.42578125" style="11" customWidth="1"/>
    <col min="4108" max="4352" width="20.5703125" style="11"/>
    <col min="4353" max="4353" width="8.7109375" style="11" customWidth="1"/>
    <col min="4354" max="4354" width="32.7109375" style="11" customWidth="1"/>
    <col min="4355" max="4355" width="20.5703125" style="11" customWidth="1"/>
    <col min="4356" max="4356" width="12.5703125" style="11" customWidth="1"/>
    <col min="4357" max="4357" width="15.7109375" style="11" customWidth="1"/>
    <col min="4358" max="4358" width="16.42578125" style="11" customWidth="1"/>
    <col min="4359" max="4359" width="13.28515625" style="11" customWidth="1"/>
    <col min="4360" max="4360" width="12.5703125" style="11" customWidth="1"/>
    <col min="4361" max="4361" width="12.42578125" style="11" customWidth="1"/>
    <col min="4362" max="4362" width="45.140625" style="11" customWidth="1"/>
    <col min="4363" max="4363" width="39.42578125" style="11" customWidth="1"/>
    <col min="4364" max="4608" width="20.5703125" style="11"/>
    <col min="4609" max="4609" width="8.7109375" style="11" customWidth="1"/>
    <col min="4610" max="4610" width="32.7109375" style="11" customWidth="1"/>
    <col min="4611" max="4611" width="20.5703125" style="11" customWidth="1"/>
    <col min="4612" max="4612" width="12.5703125" style="11" customWidth="1"/>
    <col min="4613" max="4613" width="15.7109375" style="11" customWidth="1"/>
    <col min="4614" max="4614" width="16.42578125" style="11" customWidth="1"/>
    <col min="4615" max="4615" width="13.28515625" style="11" customWidth="1"/>
    <col min="4616" max="4616" width="12.5703125" style="11" customWidth="1"/>
    <col min="4617" max="4617" width="12.42578125" style="11" customWidth="1"/>
    <col min="4618" max="4618" width="45.140625" style="11" customWidth="1"/>
    <col min="4619" max="4619" width="39.42578125" style="11" customWidth="1"/>
    <col min="4620" max="4864" width="20.5703125" style="11"/>
    <col min="4865" max="4865" width="8.7109375" style="11" customWidth="1"/>
    <col min="4866" max="4866" width="32.7109375" style="11" customWidth="1"/>
    <col min="4867" max="4867" width="20.5703125" style="11" customWidth="1"/>
    <col min="4868" max="4868" width="12.5703125" style="11" customWidth="1"/>
    <col min="4869" max="4869" width="15.7109375" style="11" customWidth="1"/>
    <col min="4870" max="4870" width="16.42578125" style="11" customWidth="1"/>
    <col min="4871" max="4871" width="13.28515625" style="11" customWidth="1"/>
    <col min="4872" max="4872" width="12.5703125" style="11" customWidth="1"/>
    <col min="4873" max="4873" width="12.42578125" style="11" customWidth="1"/>
    <col min="4874" max="4874" width="45.140625" style="11" customWidth="1"/>
    <col min="4875" max="4875" width="39.42578125" style="11" customWidth="1"/>
    <col min="4876" max="5120" width="20.5703125" style="11"/>
    <col min="5121" max="5121" width="8.7109375" style="11" customWidth="1"/>
    <col min="5122" max="5122" width="32.7109375" style="11" customWidth="1"/>
    <col min="5123" max="5123" width="20.5703125" style="11" customWidth="1"/>
    <col min="5124" max="5124" width="12.5703125" style="11" customWidth="1"/>
    <col min="5125" max="5125" width="15.7109375" style="11" customWidth="1"/>
    <col min="5126" max="5126" width="16.42578125" style="11" customWidth="1"/>
    <col min="5127" max="5127" width="13.28515625" style="11" customWidth="1"/>
    <col min="5128" max="5128" width="12.5703125" style="11" customWidth="1"/>
    <col min="5129" max="5129" width="12.42578125" style="11" customWidth="1"/>
    <col min="5130" max="5130" width="45.140625" style="11" customWidth="1"/>
    <col min="5131" max="5131" width="39.42578125" style="11" customWidth="1"/>
    <col min="5132" max="5376" width="20.5703125" style="11"/>
    <col min="5377" max="5377" width="8.7109375" style="11" customWidth="1"/>
    <col min="5378" max="5378" width="32.7109375" style="11" customWidth="1"/>
    <col min="5379" max="5379" width="20.5703125" style="11" customWidth="1"/>
    <col min="5380" max="5380" width="12.5703125" style="11" customWidth="1"/>
    <col min="5381" max="5381" width="15.7109375" style="11" customWidth="1"/>
    <col min="5382" max="5382" width="16.42578125" style="11" customWidth="1"/>
    <col min="5383" max="5383" width="13.28515625" style="11" customWidth="1"/>
    <col min="5384" max="5384" width="12.5703125" style="11" customWidth="1"/>
    <col min="5385" max="5385" width="12.42578125" style="11" customWidth="1"/>
    <col min="5386" max="5386" width="45.140625" style="11" customWidth="1"/>
    <col min="5387" max="5387" width="39.42578125" style="11" customWidth="1"/>
    <col min="5388" max="5632" width="20.5703125" style="11"/>
    <col min="5633" max="5633" width="8.7109375" style="11" customWidth="1"/>
    <col min="5634" max="5634" width="32.7109375" style="11" customWidth="1"/>
    <col min="5635" max="5635" width="20.5703125" style="11" customWidth="1"/>
    <col min="5636" max="5636" width="12.5703125" style="11" customWidth="1"/>
    <col min="5637" max="5637" width="15.7109375" style="11" customWidth="1"/>
    <col min="5638" max="5638" width="16.42578125" style="11" customWidth="1"/>
    <col min="5639" max="5639" width="13.28515625" style="11" customWidth="1"/>
    <col min="5640" max="5640" width="12.5703125" style="11" customWidth="1"/>
    <col min="5641" max="5641" width="12.42578125" style="11" customWidth="1"/>
    <col min="5642" max="5642" width="45.140625" style="11" customWidth="1"/>
    <col min="5643" max="5643" width="39.42578125" style="11" customWidth="1"/>
    <col min="5644" max="5888" width="20.5703125" style="11"/>
    <col min="5889" max="5889" width="8.7109375" style="11" customWidth="1"/>
    <col min="5890" max="5890" width="32.7109375" style="11" customWidth="1"/>
    <col min="5891" max="5891" width="20.5703125" style="11" customWidth="1"/>
    <col min="5892" max="5892" width="12.5703125" style="11" customWidth="1"/>
    <col min="5893" max="5893" width="15.7109375" style="11" customWidth="1"/>
    <col min="5894" max="5894" width="16.42578125" style="11" customWidth="1"/>
    <col min="5895" max="5895" width="13.28515625" style="11" customWidth="1"/>
    <col min="5896" max="5896" width="12.5703125" style="11" customWidth="1"/>
    <col min="5897" max="5897" width="12.42578125" style="11" customWidth="1"/>
    <col min="5898" max="5898" width="45.140625" style="11" customWidth="1"/>
    <col min="5899" max="5899" width="39.42578125" style="11" customWidth="1"/>
    <col min="5900" max="6144" width="20.5703125" style="11"/>
    <col min="6145" max="6145" width="8.7109375" style="11" customWidth="1"/>
    <col min="6146" max="6146" width="32.7109375" style="11" customWidth="1"/>
    <col min="6147" max="6147" width="20.5703125" style="11" customWidth="1"/>
    <col min="6148" max="6148" width="12.5703125" style="11" customWidth="1"/>
    <col min="6149" max="6149" width="15.7109375" style="11" customWidth="1"/>
    <col min="6150" max="6150" width="16.42578125" style="11" customWidth="1"/>
    <col min="6151" max="6151" width="13.28515625" style="11" customWidth="1"/>
    <col min="6152" max="6152" width="12.5703125" style="11" customWidth="1"/>
    <col min="6153" max="6153" width="12.42578125" style="11" customWidth="1"/>
    <col min="6154" max="6154" width="45.140625" style="11" customWidth="1"/>
    <col min="6155" max="6155" width="39.42578125" style="11" customWidth="1"/>
    <col min="6156" max="6400" width="20.5703125" style="11"/>
    <col min="6401" max="6401" width="8.7109375" style="11" customWidth="1"/>
    <col min="6402" max="6402" width="32.7109375" style="11" customWidth="1"/>
    <col min="6403" max="6403" width="20.5703125" style="11" customWidth="1"/>
    <col min="6404" max="6404" width="12.5703125" style="11" customWidth="1"/>
    <col min="6405" max="6405" width="15.7109375" style="11" customWidth="1"/>
    <col min="6406" max="6406" width="16.42578125" style="11" customWidth="1"/>
    <col min="6407" max="6407" width="13.28515625" style="11" customWidth="1"/>
    <col min="6408" max="6408" width="12.5703125" style="11" customWidth="1"/>
    <col min="6409" max="6409" width="12.42578125" style="11" customWidth="1"/>
    <col min="6410" max="6410" width="45.140625" style="11" customWidth="1"/>
    <col min="6411" max="6411" width="39.42578125" style="11" customWidth="1"/>
    <col min="6412" max="6656" width="20.5703125" style="11"/>
    <col min="6657" max="6657" width="8.7109375" style="11" customWidth="1"/>
    <col min="6658" max="6658" width="32.7109375" style="11" customWidth="1"/>
    <col min="6659" max="6659" width="20.5703125" style="11" customWidth="1"/>
    <col min="6660" max="6660" width="12.5703125" style="11" customWidth="1"/>
    <col min="6661" max="6661" width="15.7109375" style="11" customWidth="1"/>
    <col min="6662" max="6662" width="16.42578125" style="11" customWidth="1"/>
    <col min="6663" max="6663" width="13.28515625" style="11" customWidth="1"/>
    <col min="6664" max="6664" width="12.5703125" style="11" customWidth="1"/>
    <col min="6665" max="6665" width="12.42578125" style="11" customWidth="1"/>
    <col min="6666" max="6666" width="45.140625" style="11" customWidth="1"/>
    <col min="6667" max="6667" width="39.42578125" style="11" customWidth="1"/>
    <col min="6668" max="6912" width="20.5703125" style="11"/>
    <col min="6913" max="6913" width="8.7109375" style="11" customWidth="1"/>
    <col min="6914" max="6914" width="32.7109375" style="11" customWidth="1"/>
    <col min="6915" max="6915" width="20.5703125" style="11" customWidth="1"/>
    <col min="6916" max="6916" width="12.5703125" style="11" customWidth="1"/>
    <col min="6917" max="6917" width="15.7109375" style="11" customWidth="1"/>
    <col min="6918" max="6918" width="16.42578125" style="11" customWidth="1"/>
    <col min="6919" max="6919" width="13.28515625" style="11" customWidth="1"/>
    <col min="6920" max="6920" width="12.5703125" style="11" customWidth="1"/>
    <col min="6921" max="6921" width="12.42578125" style="11" customWidth="1"/>
    <col min="6922" max="6922" width="45.140625" style="11" customWidth="1"/>
    <col min="6923" max="6923" width="39.42578125" style="11" customWidth="1"/>
    <col min="6924" max="7168" width="20.5703125" style="11"/>
    <col min="7169" max="7169" width="8.7109375" style="11" customWidth="1"/>
    <col min="7170" max="7170" width="32.7109375" style="11" customWidth="1"/>
    <col min="7171" max="7171" width="20.5703125" style="11" customWidth="1"/>
    <col min="7172" max="7172" width="12.5703125" style="11" customWidth="1"/>
    <col min="7173" max="7173" width="15.7109375" style="11" customWidth="1"/>
    <col min="7174" max="7174" width="16.42578125" style="11" customWidth="1"/>
    <col min="7175" max="7175" width="13.28515625" style="11" customWidth="1"/>
    <col min="7176" max="7176" width="12.5703125" style="11" customWidth="1"/>
    <col min="7177" max="7177" width="12.42578125" style="11" customWidth="1"/>
    <col min="7178" max="7178" width="45.140625" style="11" customWidth="1"/>
    <col min="7179" max="7179" width="39.42578125" style="11" customWidth="1"/>
    <col min="7180" max="7424" width="20.5703125" style="11"/>
    <col min="7425" max="7425" width="8.7109375" style="11" customWidth="1"/>
    <col min="7426" max="7426" width="32.7109375" style="11" customWidth="1"/>
    <col min="7427" max="7427" width="20.5703125" style="11" customWidth="1"/>
    <col min="7428" max="7428" width="12.5703125" style="11" customWidth="1"/>
    <col min="7429" max="7429" width="15.7109375" style="11" customWidth="1"/>
    <col min="7430" max="7430" width="16.42578125" style="11" customWidth="1"/>
    <col min="7431" max="7431" width="13.28515625" style="11" customWidth="1"/>
    <col min="7432" max="7432" width="12.5703125" style="11" customWidth="1"/>
    <col min="7433" max="7433" width="12.42578125" style="11" customWidth="1"/>
    <col min="7434" max="7434" width="45.140625" style="11" customWidth="1"/>
    <col min="7435" max="7435" width="39.42578125" style="11" customWidth="1"/>
    <col min="7436" max="7680" width="20.5703125" style="11"/>
    <col min="7681" max="7681" width="8.7109375" style="11" customWidth="1"/>
    <col min="7682" max="7682" width="32.7109375" style="11" customWidth="1"/>
    <col min="7683" max="7683" width="20.5703125" style="11" customWidth="1"/>
    <col min="7684" max="7684" width="12.5703125" style="11" customWidth="1"/>
    <col min="7685" max="7685" width="15.7109375" style="11" customWidth="1"/>
    <col min="7686" max="7686" width="16.42578125" style="11" customWidth="1"/>
    <col min="7687" max="7687" width="13.28515625" style="11" customWidth="1"/>
    <col min="7688" max="7688" width="12.5703125" style="11" customWidth="1"/>
    <col min="7689" max="7689" width="12.42578125" style="11" customWidth="1"/>
    <col min="7690" max="7690" width="45.140625" style="11" customWidth="1"/>
    <col min="7691" max="7691" width="39.42578125" style="11" customWidth="1"/>
    <col min="7692" max="7936" width="20.5703125" style="11"/>
    <col min="7937" max="7937" width="8.7109375" style="11" customWidth="1"/>
    <col min="7938" max="7938" width="32.7109375" style="11" customWidth="1"/>
    <col min="7939" max="7939" width="20.5703125" style="11" customWidth="1"/>
    <col min="7940" max="7940" width="12.5703125" style="11" customWidth="1"/>
    <col min="7941" max="7941" width="15.7109375" style="11" customWidth="1"/>
    <col min="7942" max="7942" width="16.42578125" style="11" customWidth="1"/>
    <col min="7943" max="7943" width="13.28515625" style="11" customWidth="1"/>
    <col min="7944" max="7944" width="12.5703125" style="11" customWidth="1"/>
    <col min="7945" max="7945" width="12.42578125" style="11" customWidth="1"/>
    <col min="7946" max="7946" width="45.140625" style="11" customWidth="1"/>
    <col min="7947" max="7947" width="39.42578125" style="11" customWidth="1"/>
    <col min="7948" max="8192" width="20.5703125" style="11"/>
    <col min="8193" max="8193" width="8.7109375" style="11" customWidth="1"/>
    <col min="8194" max="8194" width="32.7109375" style="11" customWidth="1"/>
    <col min="8195" max="8195" width="20.5703125" style="11" customWidth="1"/>
    <col min="8196" max="8196" width="12.5703125" style="11" customWidth="1"/>
    <col min="8197" max="8197" width="15.7109375" style="11" customWidth="1"/>
    <col min="8198" max="8198" width="16.42578125" style="11" customWidth="1"/>
    <col min="8199" max="8199" width="13.28515625" style="11" customWidth="1"/>
    <col min="8200" max="8200" width="12.5703125" style="11" customWidth="1"/>
    <col min="8201" max="8201" width="12.42578125" style="11" customWidth="1"/>
    <col min="8202" max="8202" width="45.140625" style="11" customWidth="1"/>
    <col min="8203" max="8203" width="39.42578125" style="11" customWidth="1"/>
    <col min="8204" max="8448" width="20.5703125" style="11"/>
    <col min="8449" max="8449" width="8.7109375" style="11" customWidth="1"/>
    <col min="8450" max="8450" width="32.7109375" style="11" customWidth="1"/>
    <col min="8451" max="8451" width="20.5703125" style="11" customWidth="1"/>
    <col min="8452" max="8452" width="12.5703125" style="11" customWidth="1"/>
    <col min="8453" max="8453" width="15.7109375" style="11" customWidth="1"/>
    <col min="8454" max="8454" width="16.42578125" style="11" customWidth="1"/>
    <col min="8455" max="8455" width="13.28515625" style="11" customWidth="1"/>
    <col min="8456" max="8456" width="12.5703125" style="11" customWidth="1"/>
    <col min="8457" max="8457" width="12.42578125" style="11" customWidth="1"/>
    <col min="8458" max="8458" width="45.140625" style="11" customWidth="1"/>
    <col min="8459" max="8459" width="39.42578125" style="11" customWidth="1"/>
    <col min="8460" max="8704" width="20.5703125" style="11"/>
    <col min="8705" max="8705" width="8.7109375" style="11" customWidth="1"/>
    <col min="8706" max="8706" width="32.7109375" style="11" customWidth="1"/>
    <col min="8707" max="8707" width="20.5703125" style="11" customWidth="1"/>
    <col min="8708" max="8708" width="12.5703125" style="11" customWidth="1"/>
    <col min="8709" max="8709" width="15.7109375" style="11" customWidth="1"/>
    <col min="8710" max="8710" width="16.42578125" style="11" customWidth="1"/>
    <col min="8711" max="8711" width="13.28515625" style="11" customWidth="1"/>
    <col min="8712" max="8712" width="12.5703125" style="11" customWidth="1"/>
    <col min="8713" max="8713" width="12.42578125" style="11" customWidth="1"/>
    <col min="8714" max="8714" width="45.140625" style="11" customWidth="1"/>
    <col min="8715" max="8715" width="39.42578125" style="11" customWidth="1"/>
    <col min="8716" max="8960" width="20.5703125" style="11"/>
    <col min="8961" max="8961" width="8.7109375" style="11" customWidth="1"/>
    <col min="8962" max="8962" width="32.7109375" style="11" customWidth="1"/>
    <col min="8963" max="8963" width="20.5703125" style="11" customWidth="1"/>
    <col min="8964" max="8964" width="12.5703125" style="11" customWidth="1"/>
    <col min="8965" max="8965" width="15.7109375" style="11" customWidth="1"/>
    <col min="8966" max="8966" width="16.42578125" style="11" customWidth="1"/>
    <col min="8967" max="8967" width="13.28515625" style="11" customWidth="1"/>
    <col min="8968" max="8968" width="12.5703125" style="11" customWidth="1"/>
    <col min="8969" max="8969" width="12.42578125" style="11" customWidth="1"/>
    <col min="8970" max="8970" width="45.140625" style="11" customWidth="1"/>
    <col min="8971" max="8971" width="39.42578125" style="11" customWidth="1"/>
    <col min="8972" max="9216" width="20.5703125" style="11"/>
    <col min="9217" max="9217" width="8.7109375" style="11" customWidth="1"/>
    <col min="9218" max="9218" width="32.7109375" style="11" customWidth="1"/>
    <col min="9219" max="9219" width="20.5703125" style="11" customWidth="1"/>
    <col min="9220" max="9220" width="12.5703125" style="11" customWidth="1"/>
    <col min="9221" max="9221" width="15.7109375" style="11" customWidth="1"/>
    <col min="9222" max="9222" width="16.42578125" style="11" customWidth="1"/>
    <col min="9223" max="9223" width="13.28515625" style="11" customWidth="1"/>
    <col min="9224" max="9224" width="12.5703125" style="11" customWidth="1"/>
    <col min="9225" max="9225" width="12.42578125" style="11" customWidth="1"/>
    <col min="9226" max="9226" width="45.140625" style="11" customWidth="1"/>
    <col min="9227" max="9227" width="39.42578125" style="11" customWidth="1"/>
    <col min="9228" max="9472" width="20.5703125" style="11"/>
    <col min="9473" max="9473" width="8.7109375" style="11" customWidth="1"/>
    <col min="9474" max="9474" width="32.7109375" style="11" customWidth="1"/>
    <col min="9475" max="9475" width="20.5703125" style="11" customWidth="1"/>
    <col min="9476" max="9476" width="12.5703125" style="11" customWidth="1"/>
    <col min="9477" max="9477" width="15.7109375" style="11" customWidth="1"/>
    <col min="9478" max="9478" width="16.42578125" style="11" customWidth="1"/>
    <col min="9479" max="9479" width="13.28515625" style="11" customWidth="1"/>
    <col min="9480" max="9480" width="12.5703125" style="11" customWidth="1"/>
    <col min="9481" max="9481" width="12.42578125" style="11" customWidth="1"/>
    <col min="9482" max="9482" width="45.140625" style="11" customWidth="1"/>
    <col min="9483" max="9483" width="39.42578125" style="11" customWidth="1"/>
    <col min="9484" max="9728" width="20.5703125" style="11"/>
    <col min="9729" max="9729" width="8.7109375" style="11" customWidth="1"/>
    <col min="9730" max="9730" width="32.7109375" style="11" customWidth="1"/>
    <col min="9731" max="9731" width="20.5703125" style="11" customWidth="1"/>
    <col min="9732" max="9732" width="12.5703125" style="11" customWidth="1"/>
    <col min="9733" max="9733" width="15.7109375" style="11" customWidth="1"/>
    <col min="9734" max="9734" width="16.42578125" style="11" customWidth="1"/>
    <col min="9735" max="9735" width="13.28515625" style="11" customWidth="1"/>
    <col min="9736" max="9736" width="12.5703125" style="11" customWidth="1"/>
    <col min="9737" max="9737" width="12.42578125" style="11" customWidth="1"/>
    <col min="9738" max="9738" width="45.140625" style="11" customWidth="1"/>
    <col min="9739" max="9739" width="39.42578125" style="11" customWidth="1"/>
    <col min="9740" max="9984" width="20.5703125" style="11"/>
    <col min="9985" max="9985" width="8.7109375" style="11" customWidth="1"/>
    <col min="9986" max="9986" width="32.7109375" style="11" customWidth="1"/>
    <col min="9987" max="9987" width="20.5703125" style="11" customWidth="1"/>
    <col min="9988" max="9988" width="12.5703125" style="11" customWidth="1"/>
    <col min="9989" max="9989" width="15.7109375" style="11" customWidth="1"/>
    <col min="9990" max="9990" width="16.42578125" style="11" customWidth="1"/>
    <col min="9991" max="9991" width="13.28515625" style="11" customWidth="1"/>
    <col min="9992" max="9992" width="12.5703125" style="11" customWidth="1"/>
    <col min="9993" max="9993" width="12.42578125" style="11" customWidth="1"/>
    <col min="9994" max="9994" width="45.140625" style="11" customWidth="1"/>
    <col min="9995" max="9995" width="39.42578125" style="11" customWidth="1"/>
    <col min="9996" max="10240" width="20.5703125" style="11"/>
    <col min="10241" max="10241" width="8.7109375" style="11" customWidth="1"/>
    <col min="10242" max="10242" width="32.7109375" style="11" customWidth="1"/>
    <col min="10243" max="10243" width="20.5703125" style="11" customWidth="1"/>
    <col min="10244" max="10244" width="12.5703125" style="11" customWidth="1"/>
    <col min="10245" max="10245" width="15.7109375" style="11" customWidth="1"/>
    <col min="10246" max="10246" width="16.42578125" style="11" customWidth="1"/>
    <col min="10247" max="10247" width="13.28515625" style="11" customWidth="1"/>
    <col min="10248" max="10248" width="12.5703125" style="11" customWidth="1"/>
    <col min="10249" max="10249" width="12.42578125" style="11" customWidth="1"/>
    <col min="10250" max="10250" width="45.140625" style="11" customWidth="1"/>
    <col min="10251" max="10251" width="39.42578125" style="11" customWidth="1"/>
    <col min="10252" max="10496" width="20.5703125" style="11"/>
    <col min="10497" max="10497" width="8.7109375" style="11" customWidth="1"/>
    <col min="10498" max="10498" width="32.7109375" style="11" customWidth="1"/>
    <col min="10499" max="10499" width="20.5703125" style="11" customWidth="1"/>
    <col min="10500" max="10500" width="12.5703125" style="11" customWidth="1"/>
    <col min="10501" max="10501" width="15.7109375" style="11" customWidth="1"/>
    <col min="10502" max="10502" width="16.42578125" style="11" customWidth="1"/>
    <col min="10503" max="10503" width="13.28515625" style="11" customWidth="1"/>
    <col min="10504" max="10504" width="12.5703125" style="11" customWidth="1"/>
    <col min="10505" max="10505" width="12.42578125" style="11" customWidth="1"/>
    <col min="10506" max="10506" width="45.140625" style="11" customWidth="1"/>
    <col min="10507" max="10507" width="39.42578125" style="11" customWidth="1"/>
    <col min="10508" max="10752" width="20.5703125" style="11"/>
    <col min="10753" max="10753" width="8.7109375" style="11" customWidth="1"/>
    <col min="10754" max="10754" width="32.7109375" style="11" customWidth="1"/>
    <col min="10755" max="10755" width="20.5703125" style="11" customWidth="1"/>
    <col min="10756" max="10756" width="12.5703125" style="11" customWidth="1"/>
    <col min="10757" max="10757" width="15.7109375" style="11" customWidth="1"/>
    <col min="10758" max="10758" width="16.42578125" style="11" customWidth="1"/>
    <col min="10759" max="10759" width="13.28515625" style="11" customWidth="1"/>
    <col min="10760" max="10760" width="12.5703125" style="11" customWidth="1"/>
    <col min="10761" max="10761" width="12.42578125" style="11" customWidth="1"/>
    <col min="10762" max="10762" width="45.140625" style="11" customWidth="1"/>
    <col min="10763" max="10763" width="39.42578125" style="11" customWidth="1"/>
    <col min="10764" max="11008" width="20.5703125" style="11"/>
    <col min="11009" max="11009" width="8.7109375" style="11" customWidth="1"/>
    <col min="11010" max="11010" width="32.7109375" style="11" customWidth="1"/>
    <col min="11011" max="11011" width="20.5703125" style="11" customWidth="1"/>
    <col min="11012" max="11012" width="12.5703125" style="11" customWidth="1"/>
    <col min="11013" max="11013" width="15.7109375" style="11" customWidth="1"/>
    <col min="11014" max="11014" width="16.42578125" style="11" customWidth="1"/>
    <col min="11015" max="11015" width="13.28515625" style="11" customWidth="1"/>
    <col min="11016" max="11016" width="12.5703125" style="11" customWidth="1"/>
    <col min="11017" max="11017" width="12.42578125" style="11" customWidth="1"/>
    <col min="11018" max="11018" width="45.140625" style="11" customWidth="1"/>
    <col min="11019" max="11019" width="39.42578125" style="11" customWidth="1"/>
    <col min="11020" max="11264" width="20.5703125" style="11"/>
    <col min="11265" max="11265" width="8.7109375" style="11" customWidth="1"/>
    <col min="11266" max="11266" width="32.7109375" style="11" customWidth="1"/>
    <col min="11267" max="11267" width="20.5703125" style="11" customWidth="1"/>
    <col min="11268" max="11268" width="12.5703125" style="11" customWidth="1"/>
    <col min="11269" max="11269" width="15.7109375" style="11" customWidth="1"/>
    <col min="11270" max="11270" width="16.42578125" style="11" customWidth="1"/>
    <col min="11271" max="11271" width="13.28515625" style="11" customWidth="1"/>
    <col min="11272" max="11272" width="12.5703125" style="11" customWidth="1"/>
    <col min="11273" max="11273" width="12.42578125" style="11" customWidth="1"/>
    <col min="11274" max="11274" width="45.140625" style="11" customWidth="1"/>
    <col min="11275" max="11275" width="39.42578125" style="11" customWidth="1"/>
    <col min="11276" max="11520" width="20.5703125" style="11"/>
    <col min="11521" max="11521" width="8.7109375" style="11" customWidth="1"/>
    <col min="11522" max="11522" width="32.7109375" style="11" customWidth="1"/>
    <col min="11523" max="11523" width="20.5703125" style="11" customWidth="1"/>
    <col min="11524" max="11524" width="12.5703125" style="11" customWidth="1"/>
    <col min="11525" max="11525" width="15.7109375" style="11" customWidth="1"/>
    <col min="11526" max="11526" width="16.42578125" style="11" customWidth="1"/>
    <col min="11527" max="11527" width="13.28515625" style="11" customWidth="1"/>
    <col min="11528" max="11528" width="12.5703125" style="11" customWidth="1"/>
    <col min="11529" max="11529" width="12.42578125" style="11" customWidth="1"/>
    <col min="11530" max="11530" width="45.140625" style="11" customWidth="1"/>
    <col min="11531" max="11531" width="39.42578125" style="11" customWidth="1"/>
    <col min="11532" max="11776" width="20.5703125" style="11"/>
    <col min="11777" max="11777" width="8.7109375" style="11" customWidth="1"/>
    <col min="11778" max="11778" width="32.7109375" style="11" customWidth="1"/>
    <col min="11779" max="11779" width="20.5703125" style="11" customWidth="1"/>
    <col min="11780" max="11780" width="12.5703125" style="11" customWidth="1"/>
    <col min="11781" max="11781" width="15.7109375" style="11" customWidth="1"/>
    <col min="11782" max="11782" width="16.42578125" style="11" customWidth="1"/>
    <col min="11783" max="11783" width="13.28515625" style="11" customWidth="1"/>
    <col min="11784" max="11784" width="12.5703125" style="11" customWidth="1"/>
    <col min="11785" max="11785" width="12.42578125" style="11" customWidth="1"/>
    <col min="11786" max="11786" width="45.140625" style="11" customWidth="1"/>
    <col min="11787" max="11787" width="39.42578125" style="11" customWidth="1"/>
    <col min="11788" max="12032" width="20.5703125" style="11"/>
    <col min="12033" max="12033" width="8.7109375" style="11" customWidth="1"/>
    <col min="12034" max="12034" width="32.7109375" style="11" customWidth="1"/>
    <col min="12035" max="12035" width="20.5703125" style="11" customWidth="1"/>
    <col min="12036" max="12036" width="12.5703125" style="11" customWidth="1"/>
    <col min="12037" max="12037" width="15.7109375" style="11" customWidth="1"/>
    <col min="12038" max="12038" width="16.42578125" style="11" customWidth="1"/>
    <col min="12039" max="12039" width="13.28515625" style="11" customWidth="1"/>
    <col min="12040" max="12040" width="12.5703125" style="11" customWidth="1"/>
    <col min="12041" max="12041" width="12.42578125" style="11" customWidth="1"/>
    <col min="12042" max="12042" width="45.140625" style="11" customWidth="1"/>
    <col min="12043" max="12043" width="39.42578125" style="11" customWidth="1"/>
    <col min="12044" max="12288" width="20.5703125" style="11"/>
    <col min="12289" max="12289" width="8.7109375" style="11" customWidth="1"/>
    <col min="12290" max="12290" width="32.7109375" style="11" customWidth="1"/>
    <col min="12291" max="12291" width="20.5703125" style="11" customWidth="1"/>
    <col min="12292" max="12292" width="12.5703125" style="11" customWidth="1"/>
    <col min="12293" max="12293" width="15.7109375" style="11" customWidth="1"/>
    <col min="12294" max="12294" width="16.42578125" style="11" customWidth="1"/>
    <col min="12295" max="12295" width="13.28515625" style="11" customWidth="1"/>
    <col min="12296" max="12296" width="12.5703125" style="11" customWidth="1"/>
    <col min="12297" max="12297" width="12.42578125" style="11" customWidth="1"/>
    <col min="12298" max="12298" width="45.140625" style="11" customWidth="1"/>
    <col min="12299" max="12299" width="39.42578125" style="11" customWidth="1"/>
    <col min="12300" max="12544" width="20.5703125" style="11"/>
    <col min="12545" max="12545" width="8.7109375" style="11" customWidth="1"/>
    <col min="12546" max="12546" width="32.7109375" style="11" customWidth="1"/>
    <col min="12547" max="12547" width="20.5703125" style="11" customWidth="1"/>
    <col min="12548" max="12548" width="12.5703125" style="11" customWidth="1"/>
    <col min="12549" max="12549" width="15.7109375" style="11" customWidth="1"/>
    <col min="12550" max="12550" width="16.42578125" style="11" customWidth="1"/>
    <col min="12551" max="12551" width="13.28515625" style="11" customWidth="1"/>
    <col min="12552" max="12552" width="12.5703125" style="11" customWidth="1"/>
    <col min="12553" max="12553" width="12.42578125" style="11" customWidth="1"/>
    <col min="12554" max="12554" width="45.140625" style="11" customWidth="1"/>
    <col min="12555" max="12555" width="39.42578125" style="11" customWidth="1"/>
    <col min="12556" max="12800" width="20.5703125" style="11"/>
    <col min="12801" max="12801" width="8.7109375" style="11" customWidth="1"/>
    <col min="12802" max="12802" width="32.7109375" style="11" customWidth="1"/>
    <col min="12803" max="12803" width="20.5703125" style="11" customWidth="1"/>
    <col min="12804" max="12804" width="12.5703125" style="11" customWidth="1"/>
    <col min="12805" max="12805" width="15.7109375" style="11" customWidth="1"/>
    <col min="12806" max="12806" width="16.42578125" style="11" customWidth="1"/>
    <col min="12807" max="12807" width="13.28515625" style="11" customWidth="1"/>
    <col min="12808" max="12808" width="12.5703125" style="11" customWidth="1"/>
    <col min="12809" max="12809" width="12.42578125" style="11" customWidth="1"/>
    <col min="12810" max="12810" width="45.140625" style="11" customWidth="1"/>
    <col min="12811" max="12811" width="39.42578125" style="11" customWidth="1"/>
    <col min="12812" max="13056" width="20.5703125" style="11"/>
    <col min="13057" max="13057" width="8.7109375" style="11" customWidth="1"/>
    <col min="13058" max="13058" width="32.7109375" style="11" customWidth="1"/>
    <col min="13059" max="13059" width="20.5703125" style="11" customWidth="1"/>
    <col min="13060" max="13060" width="12.5703125" style="11" customWidth="1"/>
    <col min="13061" max="13061" width="15.7109375" style="11" customWidth="1"/>
    <col min="13062" max="13062" width="16.42578125" style="11" customWidth="1"/>
    <col min="13063" max="13063" width="13.28515625" style="11" customWidth="1"/>
    <col min="13064" max="13064" width="12.5703125" style="11" customWidth="1"/>
    <col min="13065" max="13065" width="12.42578125" style="11" customWidth="1"/>
    <col min="13066" max="13066" width="45.140625" style="11" customWidth="1"/>
    <col min="13067" max="13067" width="39.42578125" style="11" customWidth="1"/>
    <col min="13068" max="13312" width="20.5703125" style="11"/>
    <col min="13313" max="13313" width="8.7109375" style="11" customWidth="1"/>
    <col min="13314" max="13314" width="32.7109375" style="11" customWidth="1"/>
    <col min="13315" max="13315" width="20.5703125" style="11" customWidth="1"/>
    <col min="13316" max="13316" width="12.5703125" style="11" customWidth="1"/>
    <col min="13317" max="13317" width="15.7109375" style="11" customWidth="1"/>
    <col min="13318" max="13318" width="16.42578125" style="11" customWidth="1"/>
    <col min="13319" max="13319" width="13.28515625" style="11" customWidth="1"/>
    <col min="13320" max="13320" width="12.5703125" style="11" customWidth="1"/>
    <col min="13321" max="13321" width="12.42578125" style="11" customWidth="1"/>
    <col min="13322" max="13322" width="45.140625" style="11" customWidth="1"/>
    <col min="13323" max="13323" width="39.42578125" style="11" customWidth="1"/>
    <col min="13324" max="13568" width="20.5703125" style="11"/>
    <col min="13569" max="13569" width="8.7109375" style="11" customWidth="1"/>
    <col min="13570" max="13570" width="32.7109375" style="11" customWidth="1"/>
    <col min="13571" max="13571" width="20.5703125" style="11" customWidth="1"/>
    <col min="13572" max="13572" width="12.5703125" style="11" customWidth="1"/>
    <col min="13573" max="13573" width="15.7109375" style="11" customWidth="1"/>
    <col min="13574" max="13574" width="16.42578125" style="11" customWidth="1"/>
    <col min="13575" max="13575" width="13.28515625" style="11" customWidth="1"/>
    <col min="13576" max="13576" width="12.5703125" style="11" customWidth="1"/>
    <col min="13577" max="13577" width="12.42578125" style="11" customWidth="1"/>
    <col min="13578" max="13578" width="45.140625" style="11" customWidth="1"/>
    <col min="13579" max="13579" width="39.42578125" style="11" customWidth="1"/>
    <col min="13580" max="13824" width="20.5703125" style="11"/>
    <col min="13825" max="13825" width="8.7109375" style="11" customWidth="1"/>
    <col min="13826" max="13826" width="32.7109375" style="11" customWidth="1"/>
    <col min="13827" max="13827" width="20.5703125" style="11" customWidth="1"/>
    <col min="13828" max="13828" width="12.5703125" style="11" customWidth="1"/>
    <col min="13829" max="13829" width="15.7109375" style="11" customWidth="1"/>
    <col min="13830" max="13830" width="16.42578125" style="11" customWidth="1"/>
    <col min="13831" max="13831" width="13.28515625" style="11" customWidth="1"/>
    <col min="13832" max="13832" width="12.5703125" style="11" customWidth="1"/>
    <col min="13833" max="13833" width="12.42578125" style="11" customWidth="1"/>
    <col min="13834" max="13834" width="45.140625" style="11" customWidth="1"/>
    <col min="13835" max="13835" width="39.42578125" style="11" customWidth="1"/>
    <col min="13836" max="14080" width="20.5703125" style="11"/>
    <col min="14081" max="14081" width="8.7109375" style="11" customWidth="1"/>
    <col min="14082" max="14082" width="32.7109375" style="11" customWidth="1"/>
    <col min="14083" max="14083" width="20.5703125" style="11" customWidth="1"/>
    <col min="14084" max="14084" width="12.5703125" style="11" customWidth="1"/>
    <col min="14085" max="14085" width="15.7109375" style="11" customWidth="1"/>
    <col min="14086" max="14086" width="16.42578125" style="11" customWidth="1"/>
    <col min="14087" max="14087" width="13.28515625" style="11" customWidth="1"/>
    <col min="14088" max="14088" width="12.5703125" style="11" customWidth="1"/>
    <col min="14089" max="14089" width="12.42578125" style="11" customWidth="1"/>
    <col min="14090" max="14090" width="45.140625" style="11" customWidth="1"/>
    <col min="14091" max="14091" width="39.42578125" style="11" customWidth="1"/>
    <col min="14092" max="14336" width="20.5703125" style="11"/>
    <col min="14337" max="14337" width="8.7109375" style="11" customWidth="1"/>
    <col min="14338" max="14338" width="32.7109375" style="11" customWidth="1"/>
    <col min="14339" max="14339" width="20.5703125" style="11" customWidth="1"/>
    <col min="14340" max="14340" width="12.5703125" style="11" customWidth="1"/>
    <col min="14341" max="14341" width="15.7109375" style="11" customWidth="1"/>
    <col min="14342" max="14342" width="16.42578125" style="11" customWidth="1"/>
    <col min="14343" max="14343" width="13.28515625" style="11" customWidth="1"/>
    <col min="14344" max="14344" width="12.5703125" style="11" customWidth="1"/>
    <col min="14345" max="14345" width="12.42578125" style="11" customWidth="1"/>
    <col min="14346" max="14346" width="45.140625" style="11" customWidth="1"/>
    <col min="14347" max="14347" width="39.42578125" style="11" customWidth="1"/>
    <col min="14348" max="14592" width="20.5703125" style="11"/>
    <col min="14593" max="14593" width="8.7109375" style="11" customWidth="1"/>
    <col min="14594" max="14594" width="32.7109375" style="11" customWidth="1"/>
    <col min="14595" max="14595" width="20.5703125" style="11" customWidth="1"/>
    <col min="14596" max="14596" width="12.5703125" style="11" customWidth="1"/>
    <col min="14597" max="14597" width="15.7109375" style="11" customWidth="1"/>
    <col min="14598" max="14598" width="16.42578125" style="11" customWidth="1"/>
    <col min="14599" max="14599" width="13.28515625" style="11" customWidth="1"/>
    <col min="14600" max="14600" width="12.5703125" style="11" customWidth="1"/>
    <col min="14601" max="14601" width="12.42578125" style="11" customWidth="1"/>
    <col min="14602" max="14602" width="45.140625" style="11" customWidth="1"/>
    <col min="14603" max="14603" width="39.42578125" style="11" customWidth="1"/>
    <col min="14604" max="14848" width="20.5703125" style="11"/>
    <col min="14849" max="14849" width="8.7109375" style="11" customWidth="1"/>
    <col min="14850" max="14850" width="32.7109375" style="11" customWidth="1"/>
    <col min="14851" max="14851" width="20.5703125" style="11" customWidth="1"/>
    <col min="14852" max="14852" width="12.5703125" style="11" customWidth="1"/>
    <col min="14853" max="14853" width="15.7109375" style="11" customWidth="1"/>
    <col min="14854" max="14854" width="16.42578125" style="11" customWidth="1"/>
    <col min="14855" max="14855" width="13.28515625" style="11" customWidth="1"/>
    <col min="14856" max="14856" width="12.5703125" style="11" customWidth="1"/>
    <col min="14857" max="14857" width="12.42578125" style="11" customWidth="1"/>
    <col min="14858" max="14858" width="45.140625" style="11" customWidth="1"/>
    <col min="14859" max="14859" width="39.42578125" style="11" customWidth="1"/>
    <col min="14860" max="15104" width="20.5703125" style="11"/>
    <col min="15105" max="15105" width="8.7109375" style="11" customWidth="1"/>
    <col min="15106" max="15106" width="32.7109375" style="11" customWidth="1"/>
    <col min="15107" max="15107" width="20.5703125" style="11" customWidth="1"/>
    <col min="15108" max="15108" width="12.5703125" style="11" customWidth="1"/>
    <col min="15109" max="15109" width="15.7109375" style="11" customWidth="1"/>
    <col min="15110" max="15110" width="16.42578125" style="11" customWidth="1"/>
    <col min="15111" max="15111" width="13.28515625" style="11" customWidth="1"/>
    <col min="15112" max="15112" width="12.5703125" style="11" customWidth="1"/>
    <col min="15113" max="15113" width="12.42578125" style="11" customWidth="1"/>
    <col min="15114" max="15114" width="45.140625" style="11" customWidth="1"/>
    <col min="15115" max="15115" width="39.42578125" style="11" customWidth="1"/>
    <col min="15116" max="15360" width="20.5703125" style="11"/>
    <col min="15361" max="15361" width="8.7109375" style="11" customWidth="1"/>
    <col min="15362" max="15362" width="32.7109375" style="11" customWidth="1"/>
    <col min="15363" max="15363" width="20.5703125" style="11" customWidth="1"/>
    <col min="15364" max="15364" width="12.5703125" style="11" customWidth="1"/>
    <col min="15365" max="15365" width="15.7109375" style="11" customWidth="1"/>
    <col min="15366" max="15366" width="16.42578125" style="11" customWidth="1"/>
    <col min="15367" max="15367" width="13.28515625" style="11" customWidth="1"/>
    <col min="15368" max="15368" width="12.5703125" style="11" customWidth="1"/>
    <col min="15369" max="15369" width="12.42578125" style="11" customWidth="1"/>
    <col min="15370" max="15370" width="45.140625" style="11" customWidth="1"/>
    <col min="15371" max="15371" width="39.42578125" style="11" customWidth="1"/>
    <col min="15372" max="15616" width="20.5703125" style="11"/>
    <col min="15617" max="15617" width="8.7109375" style="11" customWidth="1"/>
    <col min="15618" max="15618" width="32.7109375" style="11" customWidth="1"/>
    <col min="15619" max="15619" width="20.5703125" style="11" customWidth="1"/>
    <col min="15620" max="15620" width="12.5703125" style="11" customWidth="1"/>
    <col min="15621" max="15621" width="15.7109375" style="11" customWidth="1"/>
    <col min="15622" max="15622" width="16.42578125" style="11" customWidth="1"/>
    <col min="15623" max="15623" width="13.28515625" style="11" customWidth="1"/>
    <col min="15624" max="15624" width="12.5703125" style="11" customWidth="1"/>
    <col min="15625" max="15625" width="12.42578125" style="11" customWidth="1"/>
    <col min="15626" max="15626" width="45.140625" style="11" customWidth="1"/>
    <col min="15627" max="15627" width="39.42578125" style="11" customWidth="1"/>
    <col min="15628" max="15872" width="20.5703125" style="11"/>
    <col min="15873" max="15873" width="8.7109375" style="11" customWidth="1"/>
    <col min="15874" max="15874" width="32.7109375" style="11" customWidth="1"/>
    <col min="15875" max="15875" width="20.5703125" style="11" customWidth="1"/>
    <col min="15876" max="15876" width="12.5703125" style="11" customWidth="1"/>
    <col min="15877" max="15877" width="15.7109375" style="11" customWidth="1"/>
    <col min="15878" max="15878" width="16.42578125" style="11" customWidth="1"/>
    <col min="15879" max="15879" width="13.28515625" style="11" customWidth="1"/>
    <col min="15880" max="15880" width="12.5703125" style="11" customWidth="1"/>
    <col min="15881" max="15881" width="12.42578125" style="11" customWidth="1"/>
    <col min="15882" max="15882" width="45.140625" style="11" customWidth="1"/>
    <col min="15883" max="15883" width="39.42578125" style="11" customWidth="1"/>
    <col min="15884" max="16128" width="20.5703125" style="11"/>
    <col min="16129" max="16129" width="8.7109375" style="11" customWidth="1"/>
    <col min="16130" max="16130" width="32.7109375" style="11" customWidth="1"/>
    <col min="16131" max="16131" width="20.5703125" style="11" customWidth="1"/>
    <col min="16132" max="16132" width="12.5703125" style="11" customWidth="1"/>
    <col min="16133" max="16133" width="15.7109375" style="11" customWidth="1"/>
    <col min="16134" max="16134" width="16.42578125" style="11" customWidth="1"/>
    <col min="16135" max="16135" width="13.28515625" style="11" customWidth="1"/>
    <col min="16136" max="16136" width="12.5703125" style="11" customWidth="1"/>
    <col min="16137" max="16137" width="12.42578125" style="11" customWidth="1"/>
    <col min="16138" max="16138" width="45.140625" style="11" customWidth="1"/>
    <col min="16139" max="16139" width="39.42578125" style="11" customWidth="1"/>
    <col min="16140" max="16384" width="20.5703125" style="11"/>
  </cols>
  <sheetData>
    <row r="1" spans="1:16" s="2" customFormat="1" ht="24.6" customHeight="1" x14ac:dyDescent="0.2">
      <c r="A1" s="117" t="s">
        <v>0</v>
      </c>
      <c r="B1" s="117"/>
      <c r="C1" s="117" t="s">
        <v>1</v>
      </c>
      <c r="D1" s="117" t="s">
        <v>2</v>
      </c>
      <c r="E1" s="111" t="s">
        <v>51</v>
      </c>
      <c r="F1" s="111"/>
      <c r="G1" s="111"/>
      <c r="H1" s="111"/>
      <c r="I1" s="111"/>
      <c r="J1" s="111" t="s">
        <v>3</v>
      </c>
      <c r="K1" s="113" t="s">
        <v>4</v>
      </c>
      <c r="L1" s="1"/>
      <c r="M1" s="1"/>
      <c r="N1" s="1"/>
      <c r="O1" s="1"/>
      <c r="P1" s="101"/>
    </row>
    <row r="2" spans="1:16" s="2" customFormat="1" ht="46.9" customHeight="1" x14ac:dyDescent="0.2">
      <c r="A2" s="117"/>
      <c r="B2" s="117"/>
      <c r="C2" s="117"/>
      <c r="D2" s="117"/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2"/>
      <c r="K2" s="113"/>
      <c r="L2" s="4" t="s">
        <v>10</v>
      </c>
      <c r="M2" s="5" t="s">
        <v>11</v>
      </c>
      <c r="N2" s="5" t="s">
        <v>12</v>
      </c>
      <c r="O2" s="5" t="s">
        <v>13</v>
      </c>
      <c r="P2" s="101"/>
    </row>
    <row r="3" spans="1:16" ht="24.6" customHeight="1" x14ac:dyDescent="0.25">
      <c r="A3" s="102" t="s">
        <v>14</v>
      </c>
      <c r="B3" s="103" t="s">
        <v>15</v>
      </c>
      <c r="C3" s="6" t="s">
        <v>16</v>
      </c>
      <c r="D3" s="7"/>
      <c r="E3" s="7">
        <f>E33+E37</f>
        <v>4513.9000000000005</v>
      </c>
      <c r="F3" s="7">
        <f>F33+F37</f>
        <v>888.2</v>
      </c>
      <c r="G3" s="8">
        <f>F3/E3*100</f>
        <v>19.676997718159463</v>
      </c>
      <c r="H3" s="7">
        <f>H33+H37</f>
        <v>888.2</v>
      </c>
      <c r="I3" s="7">
        <v>0</v>
      </c>
      <c r="J3" s="106"/>
      <c r="K3" s="109"/>
      <c r="L3" s="9">
        <f>M3+N3+O3</f>
        <v>1</v>
      </c>
      <c r="M3" s="10">
        <v>0</v>
      </c>
      <c r="N3" s="10"/>
      <c r="O3" s="10">
        <v>1</v>
      </c>
    </row>
    <row r="4" spans="1:16" ht="24.6" customHeight="1" x14ac:dyDescent="0.25">
      <c r="A4" s="102"/>
      <c r="B4" s="104"/>
      <c r="C4" s="6" t="s">
        <v>17</v>
      </c>
      <c r="D4" s="7">
        <f>D20</f>
        <v>1221842.8999999999</v>
      </c>
      <c r="E4" s="7">
        <f>E13+E38+E41+E29+E10</f>
        <v>1586144.9000000001</v>
      </c>
      <c r="F4" s="7">
        <f>F38+F41+F29</f>
        <v>88854</v>
      </c>
      <c r="G4" s="8">
        <f>F4/E4*100</f>
        <v>5.6018841658161245</v>
      </c>
      <c r="H4" s="7">
        <f>H38+H41+H29</f>
        <v>88854</v>
      </c>
      <c r="I4" s="12">
        <f>H4/(F4+43600.9)*100</f>
        <v>67.0824559906806</v>
      </c>
      <c r="J4" s="72"/>
      <c r="K4" s="110"/>
      <c r="L4" s="13"/>
      <c r="M4" s="14"/>
      <c r="N4" s="14"/>
      <c r="O4" s="14"/>
    </row>
    <row r="5" spans="1:16" ht="24.6" customHeight="1" x14ac:dyDescent="0.25">
      <c r="A5" s="102"/>
      <c r="B5" s="104"/>
      <c r="C5" s="6" t="s">
        <v>18</v>
      </c>
      <c r="D5" s="7">
        <f>D21</f>
        <v>151014.30000000002</v>
      </c>
      <c r="E5" s="7">
        <f>E14+E27+E39+E42+E30</f>
        <v>181707.2</v>
      </c>
      <c r="F5" s="7">
        <f>F35+F39+F30</f>
        <v>14845.5</v>
      </c>
      <c r="G5" s="15">
        <f>F5/E5*100</f>
        <v>8.1700119753097287</v>
      </c>
      <c r="H5" s="7">
        <f>F5</f>
        <v>14845.5</v>
      </c>
      <c r="I5" s="7">
        <f>H5/F5*100</f>
        <v>100</v>
      </c>
      <c r="J5" s="72"/>
      <c r="K5" s="110"/>
      <c r="L5" s="13"/>
      <c r="M5" s="14"/>
      <c r="N5" s="14"/>
      <c r="O5" s="14"/>
    </row>
    <row r="6" spans="1:16" ht="24.6" customHeight="1" x14ac:dyDescent="0.25">
      <c r="A6" s="102"/>
      <c r="B6" s="104"/>
      <c r="C6" s="16" t="s">
        <v>19</v>
      </c>
      <c r="D6" s="7"/>
      <c r="E6" s="7">
        <v>0</v>
      </c>
      <c r="F6" s="7">
        <v>0</v>
      </c>
      <c r="G6" s="8">
        <v>0</v>
      </c>
      <c r="H6" s="7">
        <v>0</v>
      </c>
      <c r="I6" s="7">
        <v>0</v>
      </c>
      <c r="J6" s="72"/>
      <c r="K6" s="110"/>
      <c r="L6" s="13"/>
      <c r="M6" s="14"/>
      <c r="N6" s="14"/>
      <c r="O6" s="14"/>
    </row>
    <row r="7" spans="1:16" ht="24.6" customHeight="1" x14ac:dyDescent="0.25">
      <c r="A7" s="102"/>
      <c r="B7" s="104"/>
      <c r="C7" s="17" t="s">
        <v>20</v>
      </c>
      <c r="D7" s="18">
        <f>D4+D5</f>
        <v>1372857.2</v>
      </c>
      <c r="E7" s="18">
        <f>E4+E5+E6+E3</f>
        <v>1772366</v>
      </c>
      <c r="F7" s="18">
        <f>F4+F5+F6+F3</f>
        <v>104587.7</v>
      </c>
      <c r="G7" s="19">
        <f>F7/E7*100</f>
        <v>5.9010215722937582</v>
      </c>
      <c r="H7" s="18">
        <f>H4+H5+H6+H3</f>
        <v>104587.7</v>
      </c>
      <c r="I7" s="12">
        <f>H7/(F7+43600.9)*100</f>
        <v>70.577426333739567</v>
      </c>
      <c r="J7" s="107"/>
      <c r="K7" s="110"/>
      <c r="L7" s="13"/>
      <c r="M7" s="14"/>
      <c r="N7" s="14"/>
      <c r="O7" s="14"/>
    </row>
    <row r="8" spans="1:16" ht="24.6" customHeight="1" x14ac:dyDescent="0.25">
      <c r="A8" s="102"/>
      <c r="B8" s="105"/>
      <c r="C8" s="20" t="s">
        <v>21</v>
      </c>
      <c r="D8" s="21"/>
      <c r="E8" s="21">
        <v>0</v>
      </c>
      <c r="F8" s="21">
        <v>0</v>
      </c>
      <c r="G8" s="21">
        <v>0</v>
      </c>
      <c r="H8" s="21">
        <v>0</v>
      </c>
      <c r="I8" s="7">
        <v>0</v>
      </c>
      <c r="J8" s="108"/>
      <c r="K8" s="110"/>
      <c r="L8" s="13"/>
      <c r="M8" s="14"/>
      <c r="N8" s="14"/>
      <c r="O8" s="14"/>
    </row>
    <row r="9" spans="1:16" ht="24.6" customHeight="1" x14ac:dyDescent="0.2">
      <c r="A9" s="22"/>
      <c r="B9" s="23"/>
      <c r="C9" s="114" t="s">
        <v>22</v>
      </c>
      <c r="D9" s="115"/>
      <c r="E9" s="115"/>
      <c r="F9" s="115"/>
      <c r="G9" s="115"/>
      <c r="H9" s="115"/>
      <c r="I9" s="116"/>
      <c r="J9" s="24"/>
      <c r="K9" s="25"/>
      <c r="L9" s="26"/>
      <c r="M9" s="27"/>
      <c r="N9" s="27"/>
      <c r="O9" s="27"/>
    </row>
    <row r="10" spans="1:16" ht="24.6" customHeight="1" x14ac:dyDescent="0.25">
      <c r="A10" s="95">
        <v>1.3</v>
      </c>
      <c r="B10" s="71" t="s">
        <v>23</v>
      </c>
      <c r="C10" s="28" t="s">
        <v>17</v>
      </c>
      <c r="D10" s="118"/>
      <c r="E10" s="119">
        <v>2092.5</v>
      </c>
      <c r="F10" s="118"/>
      <c r="G10" s="30">
        <f>F10/E10*100</f>
        <v>0</v>
      </c>
      <c r="H10" s="29"/>
      <c r="I10" s="30">
        <v>0</v>
      </c>
      <c r="J10" s="98" t="s">
        <v>24</v>
      </c>
      <c r="K10" s="31"/>
      <c r="L10" s="26"/>
      <c r="M10" s="27"/>
      <c r="N10" s="27"/>
      <c r="O10" s="27"/>
    </row>
    <row r="11" spans="1:16" ht="24.6" customHeight="1" x14ac:dyDescent="0.25">
      <c r="A11" s="96"/>
      <c r="B11" s="72"/>
      <c r="C11" s="28" t="s">
        <v>25</v>
      </c>
      <c r="D11" s="118"/>
      <c r="E11" s="119">
        <v>157.5</v>
      </c>
      <c r="F11" s="118"/>
      <c r="G11" s="30">
        <f>F11/E11*100</f>
        <v>0</v>
      </c>
      <c r="H11" s="29"/>
      <c r="I11" s="30">
        <v>0</v>
      </c>
      <c r="J11" s="99"/>
      <c r="K11" s="31"/>
      <c r="L11" s="26"/>
      <c r="M11" s="27"/>
      <c r="N11" s="27"/>
      <c r="O11" s="27"/>
    </row>
    <row r="12" spans="1:16" ht="138.6" customHeight="1" x14ac:dyDescent="0.25">
      <c r="A12" s="97"/>
      <c r="B12" s="73"/>
      <c r="C12" s="32" t="s">
        <v>20</v>
      </c>
      <c r="D12" s="118"/>
      <c r="E12" s="119">
        <f>E10+E11</f>
        <v>2250</v>
      </c>
      <c r="F12" s="118"/>
      <c r="G12" s="30">
        <f>F12/E12*100</f>
        <v>0</v>
      </c>
      <c r="H12" s="29"/>
      <c r="I12" s="30">
        <v>0</v>
      </c>
      <c r="J12" s="100"/>
      <c r="K12" s="31"/>
      <c r="L12" s="26"/>
      <c r="M12" s="27"/>
      <c r="N12" s="27"/>
      <c r="O12" s="27"/>
    </row>
    <row r="13" spans="1:16" ht="24.6" customHeight="1" x14ac:dyDescent="0.25">
      <c r="A13" s="75" t="s">
        <v>26</v>
      </c>
      <c r="B13" s="78" t="s">
        <v>27</v>
      </c>
      <c r="C13" s="28" t="s">
        <v>17</v>
      </c>
      <c r="D13" s="33"/>
      <c r="E13" s="34">
        <v>3991.3</v>
      </c>
      <c r="F13" s="34">
        <v>0</v>
      </c>
      <c r="G13" s="30">
        <f>F13/E13*100</f>
        <v>0</v>
      </c>
      <c r="H13" s="34">
        <v>0</v>
      </c>
      <c r="I13" s="30">
        <v>0</v>
      </c>
      <c r="J13" s="71" t="s">
        <v>28</v>
      </c>
      <c r="K13" s="81"/>
      <c r="L13" s="26">
        <v>1</v>
      </c>
      <c r="M13" s="27"/>
      <c r="N13" s="27"/>
      <c r="O13" s="27">
        <v>1</v>
      </c>
    </row>
    <row r="14" spans="1:16" ht="24.6" customHeight="1" x14ac:dyDescent="0.25">
      <c r="A14" s="76"/>
      <c r="B14" s="78"/>
      <c r="C14" s="28" t="s">
        <v>25</v>
      </c>
      <c r="D14" s="33"/>
      <c r="E14" s="34">
        <v>300.39999999999998</v>
      </c>
      <c r="F14" s="34">
        <v>0</v>
      </c>
      <c r="G14" s="30">
        <v>0</v>
      </c>
      <c r="H14" s="34">
        <v>0</v>
      </c>
      <c r="I14" s="30">
        <v>0</v>
      </c>
      <c r="J14" s="79"/>
      <c r="K14" s="82"/>
      <c r="L14" s="26"/>
      <c r="M14" s="27"/>
      <c r="N14" s="27"/>
      <c r="O14" s="27"/>
    </row>
    <row r="15" spans="1:16" ht="24.6" customHeight="1" x14ac:dyDescent="0.25">
      <c r="A15" s="77"/>
      <c r="B15" s="78"/>
      <c r="C15" s="32" t="s">
        <v>20</v>
      </c>
      <c r="D15" s="33"/>
      <c r="E15" s="34">
        <f>E13+E14</f>
        <v>4291.7</v>
      </c>
      <c r="F15" s="34">
        <f>F13+F14</f>
        <v>0</v>
      </c>
      <c r="G15" s="30">
        <f>F15/E15*100</f>
        <v>0</v>
      </c>
      <c r="H15" s="34">
        <f>H13+H14</f>
        <v>0</v>
      </c>
      <c r="I15" s="30">
        <v>0</v>
      </c>
      <c r="J15" s="80"/>
      <c r="K15" s="83"/>
      <c r="L15" s="26"/>
      <c r="M15" s="27"/>
      <c r="N15" s="27"/>
      <c r="O15" s="27"/>
    </row>
    <row r="16" spans="1:16" ht="24.6" customHeight="1" x14ac:dyDescent="0.2">
      <c r="A16" s="35"/>
      <c r="B16" s="23"/>
      <c r="C16" s="87" t="s">
        <v>29</v>
      </c>
      <c r="D16" s="88"/>
      <c r="E16" s="88"/>
      <c r="F16" s="88"/>
      <c r="G16" s="88"/>
      <c r="H16" s="88"/>
      <c r="I16" s="89"/>
      <c r="J16" s="24"/>
      <c r="K16" s="25"/>
      <c r="L16" s="26"/>
      <c r="M16" s="27"/>
      <c r="N16" s="27"/>
      <c r="O16" s="27"/>
    </row>
    <row r="17" spans="1:15" ht="24.6" customHeight="1" x14ac:dyDescent="0.25">
      <c r="A17" s="75" t="s">
        <v>30</v>
      </c>
      <c r="B17" s="71" t="s">
        <v>31</v>
      </c>
      <c r="C17" s="51" t="s">
        <v>17</v>
      </c>
      <c r="D17" s="36"/>
      <c r="E17" s="37">
        <f>12981.7+17173+262752.1</f>
        <v>292906.8</v>
      </c>
      <c r="F17" s="37">
        <f>12981.7</f>
        <v>12981.7</v>
      </c>
      <c r="G17" s="12">
        <f>F17/E17*100</f>
        <v>4.4320241114238392</v>
      </c>
      <c r="H17" s="37">
        <f>12981.7</f>
        <v>12981.7</v>
      </c>
      <c r="I17" s="12">
        <f>H17/F17*100</f>
        <v>100</v>
      </c>
      <c r="J17" s="71" t="s">
        <v>52</v>
      </c>
      <c r="K17" s="92" t="s">
        <v>32</v>
      </c>
      <c r="L17" s="26">
        <v>1</v>
      </c>
      <c r="M17" s="27"/>
      <c r="N17" s="27"/>
      <c r="O17" s="27">
        <v>1</v>
      </c>
    </row>
    <row r="18" spans="1:15" ht="24.6" customHeight="1" x14ac:dyDescent="0.25">
      <c r="A18" s="90"/>
      <c r="B18" s="72"/>
      <c r="C18" s="51" t="s">
        <v>25</v>
      </c>
      <c r="D18" s="36"/>
      <c r="E18" s="37">
        <f>1292.6+19777.1</f>
        <v>21069.699999999997</v>
      </c>
      <c r="F18" s="37">
        <f>910.7+2646</f>
        <v>3556.7</v>
      </c>
      <c r="G18" s="12">
        <f>F18/E18*100</f>
        <v>16.880639021912984</v>
      </c>
      <c r="H18" s="37">
        <f>910.7+2646</f>
        <v>3556.7</v>
      </c>
      <c r="I18" s="12">
        <v>0</v>
      </c>
      <c r="J18" s="72"/>
      <c r="K18" s="93"/>
      <c r="L18" s="26"/>
      <c r="M18" s="27"/>
      <c r="N18" s="27"/>
      <c r="O18" s="27"/>
    </row>
    <row r="19" spans="1:15" ht="24.6" customHeight="1" x14ac:dyDescent="0.25">
      <c r="A19" s="91"/>
      <c r="B19" s="73"/>
      <c r="C19" s="53" t="s">
        <v>20</v>
      </c>
      <c r="D19" s="36"/>
      <c r="E19" s="37">
        <f>E17+E18</f>
        <v>313976.5</v>
      </c>
      <c r="F19" s="37">
        <f>F17+F18</f>
        <v>16538.400000000001</v>
      </c>
      <c r="G19" s="12">
        <f>F19/E19*100</f>
        <v>5.2674005857126254</v>
      </c>
      <c r="H19" s="37">
        <f>H17+H18</f>
        <v>16538.400000000001</v>
      </c>
      <c r="I19" s="12">
        <f>H19/F19*100</f>
        <v>100</v>
      </c>
      <c r="J19" s="73"/>
      <c r="K19" s="93"/>
      <c r="L19" s="26"/>
      <c r="M19" s="27"/>
      <c r="N19" s="27"/>
      <c r="O19" s="27"/>
    </row>
    <row r="20" spans="1:15" ht="42" customHeight="1" x14ac:dyDescent="0.25">
      <c r="A20" s="75" t="s">
        <v>33</v>
      </c>
      <c r="B20" s="71" t="s">
        <v>34</v>
      </c>
      <c r="C20" s="38" t="s">
        <v>17</v>
      </c>
      <c r="D20" s="7">
        <f>38753.7+919844.3+263244.9</f>
        <v>1221842.8999999999</v>
      </c>
      <c r="E20" s="7">
        <f>52799.2+38753.7+919844.3+263244.9</f>
        <v>1274642.1000000001</v>
      </c>
      <c r="F20" s="39">
        <v>75872.3</v>
      </c>
      <c r="G20" s="30">
        <f>F20/E20*100</f>
        <v>5.9524395122364151</v>
      </c>
      <c r="H20" s="30">
        <v>75872.3</v>
      </c>
      <c r="I20" s="30">
        <f>H20/D20*100</f>
        <v>6.2096608328288365</v>
      </c>
      <c r="J20" s="71" t="s">
        <v>50</v>
      </c>
      <c r="K20" s="93"/>
      <c r="L20" s="26"/>
      <c r="M20" s="27"/>
      <c r="N20" s="27"/>
      <c r="O20" s="27"/>
    </row>
    <row r="21" spans="1:15" ht="24.6" customHeight="1" x14ac:dyDescent="0.25">
      <c r="A21" s="90"/>
      <c r="B21" s="72"/>
      <c r="C21" s="38" t="s">
        <v>18</v>
      </c>
      <c r="D21" s="30">
        <f>113688.6+4789.8+32535.9</f>
        <v>151014.30000000002</v>
      </c>
      <c r="E21" s="30">
        <f>113688.6+4789.8+32535.9+3974.2</f>
        <v>154988.50000000003</v>
      </c>
      <c r="F21" s="30">
        <f>H21</f>
        <v>11288.8</v>
      </c>
      <c r="G21" s="30">
        <f>F21/E21*100</f>
        <v>7.2836371730805816</v>
      </c>
      <c r="H21" s="39">
        <v>11288.8</v>
      </c>
      <c r="I21" s="30">
        <f>H21/F21*100</f>
        <v>100</v>
      </c>
      <c r="J21" s="72"/>
      <c r="K21" s="93"/>
      <c r="L21" s="26"/>
      <c r="M21" s="27"/>
      <c r="N21" s="27"/>
      <c r="O21" s="27"/>
    </row>
    <row r="22" spans="1:15" ht="24.6" hidden="1" customHeight="1" x14ac:dyDescent="0.25">
      <c r="A22" s="90"/>
      <c r="B22" s="72"/>
      <c r="C22" s="38" t="s">
        <v>35</v>
      </c>
      <c r="D22" s="30"/>
      <c r="E22" s="40"/>
      <c r="F22" s="30"/>
      <c r="G22" s="30"/>
      <c r="H22" s="30"/>
      <c r="I22" s="30"/>
      <c r="J22" s="72"/>
      <c r="K22" s="93"/>
      <c r="L22" s="26"/>
      <c r="M22" s="27"/>
      <c r="N22" s="27"/>
      <c r="O22" s="27"/>
    </row>
    <row r="23" spans="1:15" ht="24.6" hidden="1" customHeight="1" x14ac:dyDescent="0.25">
      <c r="A23" s="90"/>
      <c r="B23" s="72"/>
      <c r="C23" s="38" t="s">
        <v>36</v>
      </c>
      <c r="D23" s="30"/>
      <c r="E23" s="30"/>
      <c r="F23" s="30"/>
      <c r="G23" s="30"/>
      <c r="H23" s="30"/>
      <c r="I23" s="30"/>
      <c r="J23" s="72"/>
      <c r="K23" s="93"/>
      <c r="L23" s="26"/>
      <c r="M23" s="27"/>
      <c r="N23" s="27"/>
      <c r="O23" s="27"/>
    </row>
    <row r="24" spans="1:15" ht="24.6" hidden="1" customHeight="1" x14ac:dyDescent="0.25">
      <c r="A24" s="90"/>
      <c r="B24" s="72"/>
      <c r="C24" s="38" t="s">
        <v>37</v>
      </c>
      <c r="D24" s="30"/>
      <c r="E24" s="30"/>
      <c r="F24" s="30"/>
      <c r="G24" s="30"/>
      <c r="H24" s="30"/>
      <c r="I24" s="30"/>
      <c r="J24" s="72"/>
      <c r="K24" s="93"/>
      <c r="L24" s="26"/>
      <c r="M24" s="27"/>
      <c r="N24" s="27"/>
      <c r="O24" s="27"/>
    </row>
    <row r="25" spans="1:15" ht="19.899999999999999" customHeight="1" x14ac:dyDescent="0.25">
      <c r="A25" s="91"/>
      <c r="B25" s="73"/>
      <c r="C25" s="32" t="s">
        <v>20</v>
      </c>
      <c r="D25" s="30">
        <f>D20+D23</f>
        <v>1221842.8999999999</v>
      </c>
      <c r="E25" s="40">
        <f>E20+E21</f>
        <v>1429630.6</v>
      </c>
      <c r="F25" s="40">
        <f>F20+F21</f>
        <v>87161.1</v>
      </c>
      <c r="G25" s="30">
        <f>F25/E25*100</f>
        <v>6.0967567426158897</v>
      </c>
      <c r="H25" s="40">
        <f>H20+H21</f>
        <v>87161.1</v>
      </c>
      <c r="I25" s="30">
        <f>H25/D25*100</f>
        <v>7.1335766652161263</v>
      </c>
      <c r="J25" s="73"/>
      <c r="K25" s="94"/>
      <c r="L25" s="26"/>
      <c r="M25" s="27"/>
      <c r="N25" s="27"/>
      <c r="O25" s="27"/>
    </row>
    <row r="26" spans="1:15" ht="18.600000000000001" customHeight="1" x14ac:dyDescent="0.25">
      <c r="A26" s="75" t="s">
        <v>38</v>
      </c>
      <c r="B26" s="78" t="s">
        <v>39</v>
      </c>
      <c r="C26" s="28" t="s">
        <v>17</v>
      </c>
      <c r="D26" s="33"/>
      <c r="E26" s="34">
        <v>11089.2</v>
      </c>
      <c r="F26" s="34">
        <v>0</v>
      </c>
      <c r="G26" s="30">
        <f>F26/E26*100</f>
        <v>0</v>
      </c>
      <c r="H26" s="34">
        <v>0</v>
      </c>
      <c r="I26" s="30">
        <v>0</v>
      </c>
      <c r="J26" s="71" t="s">
        <v>40</v>
      </c>
      <c r="K26" s="81"/>
      <c r="L26" s="26">
        <v>1</v>
      </c>
      <c r="M26" s="27"/>
      <c r="N26" s="27"/>
      <c r="O26" s="27">
        <v>1</v>
      </c>
    </row>
    <row r="27" spans="1:15" ht="17.45" customHeight="1" x14ac:dyDescent="0.25">
      <c r="A27" s="76"/>
      <c r="B27" s="78"/>
      <c r="C27" s="28" t="s">
        <v>25</v>
      </c>
      <c r="D27" s="33"/>
      <c r="E27" s="34">
        <v>834.7</v>
      </c>
      <c r="F27" s="34">
        <v>0</v>
      </c>
      <c r="G27" s="30">
        <v>0</v>
      </c>
      <c r="H27" s="34">
        <v>0</v>
      </c>
      <c r="I27" s="30">
        <v>0</v>
      </c>
      <c r="J27" s="79"/>
      <c r="K27" s="82"/>
      <c r="L27" s="26"/>
      <c r="M27" s="27"/>
      <c r="N27" s="27"/>
      <c r="O27" s="27"/>
    </row>
    <row r="28" spans="1:15" ht="17.45" customHeight="1" x14ac:dyDescent="0.25">
      <c r="A28" s="77"/>
      <c r="B28" s="78"/>
      <c r="C28" s="32" t="s">
        <v>20</v>
      </c>
      <c r="D28" s="33"/>
      <c r="E28" s="34">
        <f>E26+E27</f>
        <v>11923.900000000001</v>
      </c>
      <c r="F28" s="34">
        <f>F26+F27</f>
        <v>0</v>
      </c>
      <c r="G28" s="30">
        <f>F28/E28*100</f>
        <v>0</v>
      </c>
      <c r="H28" s="34">
        <f>H26+H27</f>
        <v>0</v>
      </c>
      <c r="I28" s="30">
        <v>0</v>
      </c>
      <c r="J28" s="80"/>
      <c r="K28" s="83"/>
      <c r="L28" s="26"/>
      <c r="M28" s="27"/>
      <c r="N28" s="27"/>
      <c r="O28" s="27"/>
    </row>
    <row r="29" spans="1:15" ht="17.45" customHeight="1" x14ac:dyDescent="0.25">
      <c r="A29" s="41"/>
      <c r="B29" s="61" t="s">
        <v>41</v>
      </c>
      <c r="C29" s="42" t="s">
        <v>17</v>
      </c>
      <c r="D29" s="21">
        <f>D17+D20</f>
        <v>1221842.8999999999</v>
      </c>
      <c r="E29" s="43">
        <f>E17+E20+E26</f>
        <v>1578638.1</v>
      </c>
      <c r="F29" s="43">
        <f>F17+F20</f>
        <v>88854</v>
      </c>
      <c r="G29" s="12">
        <f>F29/E29*100</f>
        <v>5.6285224586939835</v>
      </c>
      <c r="H29" s="43">
        <f>H17+H20</f>
        <v>88854</v>
      </c>
      <c r="I29" s="12">
        <v>0</v>
      </c>
      <c r="J29" s="84"/>
      <c r="K29" s="74"/>
      <c r="L29" s="26"/>
      <c r="M29" s="27"/>
      <c r="N29" s="27"/>
      <c r="O29" s="27"/>
    </row>
    <row r="30" spans="1:15" ht="18.600000000000001" customHeight="1" x14ac:dyDescent="0.25">
      <c r="A30" s="44"/>
      <c r="B30" s="62"/>
      <c r="C30" s="42" t="s">
        <v>25</v>
      </c>
      <c r="D30" s="21">
        <f>D18+D27+D21</f>
        <v>151014.30000000002</v>
      </c>
      <c r="E30" s="43">
        <f>E18+E21</f>
        <v>176058.2</v>
      </c>
      <c r="F30" s="43">
        <f>F18+F21</f>
        <v>14845.5</v>
      </c>
      <c r="G30" s="12">
        <f>F30/E30*100</f>
        <v>8.4321548215306077</v>
      </c>
      <c r="H30" s="43">
        <f>H18+H21</f>
        <v>14845.5</v>
      </c>
      <c r="I30" s="12">
        <f>H30/F30*100</f>
        <v>100</v>
      </c>
      <c r="J30" s="85"/>
      <c r="K30" s="74"/>
      <c r="L30" s="26"/>
      <c r="M30" s="27"/>
      <c r="N30" s="27"/>
      <c r="O30" s="27"/>
    </row>
    <row r="31" spans="1:15" ht="18.600000000000001" customHeight="1" x14ac:dyDescent="0.25">
      <c r="A31" s="22"/>
      <c r="B31" s="63"/>
      <c r="C31" s="42" t="s">
        <v>20</v>
      </c>
      <c r="D31" s="21">
        <f>D29+D30</f>
        <v>1372857.2</v>
      </c>
      <c r="E31" s="43">
        <f>E29+E30</f>
        <v>1754696.3</v>
      </c>
      <c r="F31" s="43">
        <f>F29+F30</f>
        <v>103699.5</v>
      </c>
      <c r="G31" s="12">
        <f>F31/E31*100</f>
        <v>5.9098261049504694</v>
      </c>
      <c r="H31" s="43">
        <f>H29+H30</f>
        <v>103699.5</v>
      </c>
      <c r="I31" s="12">
        <f>H31/F31*100</f>
        <v>100</v>
      </c>
      <c r="J31" s="86"/>
      <c r="K31" s="74"/>
      <c r="L31" s="26"/>
      <c r="M31" s="27"/>
      <c r="N31" s="27"/>
      <c r="O31" s="27"/>
    </row>
    <row r="32" spans="1:15" ht="24.6" customHeight="1" x14ac:dyDescent="0.2">
      <c r="A32" s="45"/>
      <c r="B32" s="68" t="s">
        <v>42</v>
      </c>
      <c r="C32" s="69"/>
      <c r="D32" s="69"/>
      <c r="E32" s="69"/>
      <c r="F32" s="69"/>
      <c r="G32" s="69"/>
      <c r="H32" s="69"/>
      <c r="I32" s="70"/>
      <c r="J32" s="46"/>
      <c r="K32" s="47"/>
      <c r="L32" s="26"/>
      <c r="M32" s="27"/>
      <c r="N32" s="27"/>
      <c r="O32" s="27"/>
    </row>
    <row r="33" spans="1:15" ht="24.6" customHeight="1" x14ac:dyDescent="0.25">
      <c r="A33" s="58" t="s">
        <v>43</v>
      </c>
      <c r="B33" s="71" t="s">
        <v>44</v>
      </c>
      <c r="C33" s="48" t="s">
        <v>16</v>
      </c>
      <c r="D33" s="49"/>
      <c r="E33" s="50">
        <f>2664.5+1776.3</f>
        <v>4440.8</v>
      </c>
      <c r="F33" s="50">
        <v>888.2</v>
      </c>
      <c r="G33" s="12">
        <f>F33/E33*100</f>
        <v>20.000900738605658</v>
      </c>
      <c r="H33" s="12">
        <v>888.2</v>
      </c>
      <c r="I33" s="12">
        <f>H33/F33*100</f>
        <v>100</v>
      </c>
      <c r="J33" s="71" t="s">
        <v>54</v>
      </c>
      <c r="K33" s="74"/>
      <c r="L33" s="26"/>
      <c r="M33" s="27"/>
      <c r="N33" s="27"/>
      <c r="O33" s="27"/>
    </row>
    <row r="34" spans="1:15" ht="24.6" customHeight="1" x14ac:dyDescent="0.25">
      <c r="A34" s="59"/>
      <c r="B34" s="72"/>
      <c r="C34" s="51" t="s">
        <v>17</v>
      </c>
      <c r="D34" s="52"/>
      <c r="E34" s="50">
        <v>0</v>
      </c>
      <c r="F34" s="7">
        <v>0</v>
      </c>
      <c r="G34" s="7">
        <v>0</v>
      </c>
      <c r="H34" s="7">
        <v>0</v>
      </c>
      <c r="I34" s="7">
        <v>0</v>
      </c>
      <c r="J34" s="72"/>
      <c r="K34" s="74"/>
      <c r="L34" s="26"/>
      <c r="M34" s="27"/>
      <c r="N34" s="27"/>
      <c r="O34" s="27"/>
    </row>
    <row r="35" spans="1:15" ht="24.6" customHeight="1" x14ac:dyDescent="0.25">
      <c r="A35" s="59"/>
      <c r="B35" s="72"/>
      <c r="C35" s="51" t="s">
        <v>25</v>
      </c>
      <c r="D35" s="49"/>
      <c r="E35" s="37">
        <v>0</v>
      </c>
      <c r="F35" s="7">
        <v>0</v>
      </c>
      <c r="G35" s="7">
        <v>0</v>
      </c>
      <c r="H35" s="7">
        <v>0</v>
      </c>
      <c r="I35" s="7">
        <v>0</v>
      </c>
      <c r="J35" s="72"/>
      <c r="K35" s="74"/>
      <c r="L35" s="26"/>
      <c r="M35" s="27"/>
      <c r="N35" s="27"/>
      <c r="O35" s="27"/>
    </row>
    <row r="36" spans="1:15" ht="52.5" customHeight="1" x14ac:dyDescent="0.25">
      <c r="A36" s="60"/>
      <c r="B36" s="73"/>
      <c r="C36" s="53" t="s">
        <v>20</v>
      </c>
      <c r="D36" s="36"/>
      <c r="E36" s="37">
        <f>E33+E34+E35</f>
        <v>4440.8</v>
      </c>
      <c r="F36" s="37">
        <v>0</v>
      </c>
      <c r="G36" s="7">
        <f t="shared" ref="G36:G42" si="0">F36/E36*100</f>
        <v>0</v>
      </c>
      <c r="H36" s="37">
        <v>0</v>
      </c>
      <c r="I36" s="7">
        <v>0</v>
      </c>
      <c r="J36" s="73"/>
      <c r="K36" s="74"/>
      <c r="L36" s="26"/>
      <c r="M36" s="27"/>
      <c r="N36" s="27"/>
      <c r="O36" s="27"/>
    </row>
    <row r="37" spans="1:15" ht="24.6" customHeight="1" x14ac:dyDescent="0.25">
      <c r="A37" s="58" t="s">
        <v>45</v>
      </c>
      <c r="B37" s="71" t="s">
        <v>46</v>
      </c>
      <c r="C37" s="54" t="s">
        <v>16</v>
      </c>
      <c r="D37" s="12"/>
      <c r="E37" s="7">
        <v>73.099999999999994</v>
      </c>
      <c r="F37" s="7">
        <v>0</v>
      </c>
      <c r="G37" s="7">
        <f t="shared" si="0"/>
        <v>0</v>
      </c>
      <c r="H37" s="7">
        <v>0</v>
      </c>
      <c r="I37" s="7">
        <v>0</v>
      </c>
      <c r="J37" s="71" t="s">
        <v>53</v>
      </c>
      <c r="K37" s="74"/>
      <c r="L37" s="26"/>
      <c r="M37" s="27"/>
      <c r="N37" s="27"/>
      <c r="O37" s="27"/>
    </row>
    <row r="38" spans="1:15" ht="24.6" customHeight="1" x14ac:dyDescent="0.25">
      <c r="A38" s="59"/>
      <c r="B38" s="72"/>
      <c r="C38" s="54" t="s">
        <v>17</v>
      </c>
      <c r="D38" s="12"/>
      <c r="E38" s="7">
        <v>1403.5</v>
      </c>
      <c r="F38" s="7">
        <v>0</v>
      </c>
      <c r="G38" s="7">
        <f t="shared" si="0"/>
        <v>0</v>
      </c>
      <c r="H38" s="7">
        <v>0</v>
      </c>
      <c r="I38" s="7">
        <v>0</v>
      </c>
      <c r="J38" s="72"/>
      <c r="K38" s="74"/>
      <c r="L38" s="26"/>
      <c r="M38" s="27"/>
      <c r="N38" s="27"/>
      <c r="O38" s="27"/>
    </row>
    <row r="39" spans="1:15" ht="24.6" customHeight="1" x14ac:dyDescent="0.25">
      <c r="A39" s="59"/>
      <c r="B39" s="72"/>
      <c r="C39" s="54" t="s">
        <v>18</v>
      </c>
      <c r="D39" s="12"/>
      <c r="E39" s="7"/>
      <c r="F39" s="7">
        <v>0</v>
      </c>
      <c r="G39" s="7"/>
      <c r="H39" s="7">
        <v>0</v>
      </c>
      <c r="I39" s="7">
        <v>0</v>
      </c>
      <c r="J39" s="72"/>
      <c r="K39" s="74"/>
      <c r="L39" s="26"/>
      <c r="M39" s="27"/>
      <c r="N39" s="27"/>
      <c r="O39" s="27"/>
    </row>
    <row r="40" spans="1:15" ht="24.6" customHeight="1" x14ac:dyDescent="0.25">
      <c r="A40" s="60"/>
      <c r="B40" s="73"/>
      <c r="C40" s="53" t="s">
        <v>20</v>
      </c>
      <c r="D40" s="12"/>
      <c r="E40" s="7">
        <f>E37+E38+E39</f>
        <v>1476.6</v>
      </c>
      <c r="F40" s="7">
        <f>F37+F38+F39</f>
        <v>0</v>
      </c>
      <c r="G40" s="7">
        <f t="shared" si="0"/>
        <v>0</v>
      </c>
      <c r="H40" s="7">
        <f>H37+H38+H39</f>
        <v>0</v>
      </c>
      <c r="I40" s="7">
        <v>0</v>
      </c>
      <c r="J40" s="73"/>
      <c r="K40" s="74"/>
      <c r="L40" s="26"/>
      <c r="M40" s="27"/>
      <c r="N40" s="27"/>
      <c r="O40" s="27"/>
    </row>
    <row r="41" spans="1:15" ht="24.6" customHeight="1" x14ac:dyDescent="0.25">
      <c r="A41" s="45" t="s">
        <v>47</v>
      </c>
      <c r="B41" s="55" t="s">
        <v>48</v>
      </c>
      <c r="C41" s="54" t="s">
        <v>17</v>
      </c>
      <c r="D41" s="12"/>
      <c r="E41" s="12">
        <v>19.5</v>
      </c>
      <c r="F41" s="7">
        <v>0</v>
      </c>
      <c r="G41" s="7">
        <f t="shared" si="0"/>
        <v>0</v>
      </c>
      <c r="H41" s="7">
        <v>0</v>
      </c>
      <c r="I41" s="7">
        <v>0</v>
      </c>
      <c r="J41" s="56"/>
      <c r="K41" s="47"/>
      <c r="L41" s="26"/>
      <c r="M41" s="27"/>
      <c r="N41" s="27"/>
      <c r="O41" s="27"/>
    </row>
    <row r="42" spans="1:15" ht="13.9" customHeight="1" x14ac:dyDescent="0.25">
      <c r="A42" s="58"/>
      <c r="B42" s="61" t="s">
        <v>49</v>
      </c>
      <c r="C42" s="54" t="s">
        <v>16</v>
      </c>
      <c r="D42" s="12"/>
      <c r="E42" s="12">
        <f>E33+E37</f>
        <v>4513.9000000000005</v>
      </c>
      <c r="F42" s="7">
        <f>F33+F37</f>
        <v>888.2</v>
      </c>
      <c r="G42" s="7">
        <f t="shared" si="0"/>
        <v>19.676997718159463</v>
      </c>
      <c r="H42" s="7">
        <f>H33+H37</f>
        <v>888.2</v>
      </c>
      <c r="I42" s="7">
        <v>0</v>
      </c>
      <c r="J42" s="64"/>
      <c r="K42" s="67"/>
      <c r="L42" s="26"/>
      <c r="M42" s="27"/>
      <c r="N42" s="27"/>
      <c r="O42" s="27"/>
    </row>
    <row r="43" spans="1:15" ht="16.899999999999999" customHeight="1" x14ac:dyDescent="0.25">
      <c r="A43" s="59"/>
      <c r="B43" s="62"/>
      <c r="C43" s="42" t="s">
        <v>17</v>
      </c>
      <c r="D43" s="21"/>
      <c r="E43" s="43">
        <f>E38+E41</f>
        <v>1423</v>
      </c>
      <c r="F43" s="43">
        <f>F38+F41</f>
        <v>0</v>
      </c>
      <c r="G43" s="43">
        <f>G38+G41</f>
        <v>0</v>
      </c>
      <c r="H43" s="43">
        <f>H38+H41</f>
        <v>0</v>
      </c>
      <c r="I43" s="7">
        <v>0</v>
      </c>
      <c r="J43" s="65"/>
      <c r="K43" s="67"/>
      <c r="L43" s="26"/>
      <c r="M43" s="27"/>
      <c r="N43" s="27"/>
      <c r="O43" s="27"/>
    </row>
    <row r="44" spans="1:15" ht="11.45" customHeight="1" x14ac:dyDescent="0.25">
      <c r="A44" s="59"/>
      <c r="B44" s="62"/>
      <c r="C44" s="42" t="s">
        <v>25</v>
      </c>
      <c r="D44" s="21"/>
      <c r="E44" s="43">
        <f>E39</f>
        <v>0</v>
      </c>
      <c r="F44" s="43">
        <f>F39</f>
        <v>0</v>
      </c>
      <c r="G44" s="7">
        <v>0</v>
      </c>
      <c r="H44" s="43">
        <f>H39</f>
        <v>0</v>
      </c>
      <c r="I44" s="7">
        <v>0</v>
      </c>
      <c r="J44" s="65"/>
      <c r="K44" s="67"/>
      <c r="L44" s="26"/>
      <c r="M44" s="27"/>
      <c r="N44" s="27"/>
      <c r="O44" s="27"/>
    </row>
    <row r="45" spans="1:15" ht="14.45" customHeight="1" x14ac:dyDescent="0.25">
      <c r="A45" s="60"/>
      <c r="B45" s="63"/>
      <c r="C45" s="42" t="s">
        <v>20</v>
      </c>
      <c r="D45" s="21"/>
      <c r="E45" s="43">
        <f>E42+E43+E44</f>
        <v>5936.9000000000005</v>
      </c>
      <c r="F45" s="43">
        <f>F42+F43+F44</f>
        <v>888.2</v>
      </c>
      <c r="G45" s="7">
        <f>F45/E45*100</f>
        <v>14.960669709781198</v>
      </c>
      <c r="H45" s="43">
        <f>H42+H43+H44</f>
        <v>888.2</v>
      </c>
      <c r="I45" s="7">
        <v>0</v>
      </c>
      <c r="J45" s="66"/>
      <c r="K45" s="67"/>
      <c r="L45" s="26"/>
      <c r="M45" s="27"/>
      <c r="N45" s="27"/>
      <c r="O45" s="27"/>
    </row>
    <row r="46" spans="1:15" ht="24.6" customHeight="1" x14ac:dyDescent="0.2"/>
    <row r="47" spans="1:15" ht="24.6" customHeight="1" x14ac:dyDescent="0.2"/>
    <row r="48" spans="1:15" ht="24.6" customHeight="1" x14ac:dyDescent="0.2"/>
    <row r="49" spans="5:8" ht="24.6" customHeight="1" x14ac:dyDescent="0.2">
      <c r="E49" s="57"/>
      <c r="H49" s="57"/>
    </row>
  </sheetData>
  <mergeCells count="47">
    <mergeCell ref="C9:I9"/>
    <mergeCell ref="A1:B2"/>
    <mergeCell ref="C1:C2"/>
    <mergeCell ref="D1:D2"/>
    <mergeCell ref="E1:I1"/>
    <mergeCell ref="P1:P2"/>
    <mergeCell ref="A3:A8"/>
    <mergeCell ref="B3:B8"/>
    <mergeCell ref="J3:J8"/>
    <mergeCell ref="K3:K8"/>
    <mergeCell ref="J1:J2"/>
    <mergeCell ref="K1:K2"/>
    <mergeCell ref="A10:A12"/>
    <mergeCell ref="B10:B12"/>
    <mergeCell ref="J10:J12"/>
    <mergeCell ref="A13:A15"/>
    <mergeCell ref="B13:B15"/>
    <mergeCell ref="J13:J15"/>
    <mergeCell ref="K13:K15"/>
    <mergeCell ref="C16:I16"/>
    <mergeCell ref="A17:A19"/>
    <mergeCell ref="B17:B19"/>
    <mergeCell ref="J17:J19"/>
    <mergeCell ref="K17:K25"/>
    <mergeCell ref="A20:A25"/>
    <mergeCell ref="B20:B25"/>
    <mergeCell ref="J20:J25"/>
    <mergeCell ref="A26:A28"/>
    <mergeCell ref="B26:B28"/>
    <mergeCell ref="J26:J28"/>
    <mergeCell ref="K26:K28"/>
    <mergeCell ref="B29:B31"/>
    <mergeCell ref="J29:J31"/>
    <mergeCell ref="K29:K31"/>
    <mergeCell ref="A42:A45"/>
    <mergeCell ref="B42:B45"/>
    <mergeCell ref="J42:J45"/>
    <mergeCell ref="K42:K45"/>
    <mergeCell ref="B32:I32"/>
    <mergeCell ref="A33:A36"/>
    <mergeCell ref="B33:B36"/>
    <mergeCell ref="J33:J36"/>
    <mergeCell ref="K33:K36"/>
    <mergeCell ref="A37:A40"/>
    <mergeCell ref="B37:B40"/>
    <mergeCell ref="J37:J40"/>
    <mergeCell ref="K37:K40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Никитина</dc:creator>
  <cp:lastModifiedBy>Альбина Качкаева</cp:lastModifiedBy>
  <dcterms:created xsi:type="dcterms:W3CDTF">2019-05-31T06:53:03Z</dcterms:created>
  <dcterms:modified xsi:type="dcterms:W3CDTF">2019-09-18T06:11:53Z</dcterms:modified>
</cp:coreProperties>
</file>