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Отчет " sheetId="2" r:id="rId1"/>
  </sheets>
  <definedNames>
    <definedName name="_Date_">#REF!</definedName>
    <definedName name="_Otchet_Period_Source__AT_ObjectName">#REF!</definedName>
    <definedName name="_xlnm.Print_Titles" localSheetId="0">'Отчет '!$32:$33</definedName>
  </definedNames>
  <calcPr calcId="145621"/>
</workbook>
</file>

<file path=xl/calcChain.xml><?xml version="1.0" encoding="utf-8"?>
<calcChain xmlns="http://schemas.openxmlformats.org/spreadsheetml/2006/main">
  <c r="G664" i="2" l="1"/>
  <c r="J665" i="2"/>
  <c r="K665" i="2"/>
  <c r="K666" i="2"/>
  <c r="K667" i="2"/>
  <c r="H664" i="2"/>
  <c r="I666" i="2"/>
  <c r="I664" i="2" s="1"/>
  <c r="I376" i="2"/>
  <c r="K27" i="2"/>
  <c r="J27" i="2"/>
  <c r="K26" i="2"/>
  <c r="J26" i="2"/>
  <c r="K25" i="2"/>
  <c r="J25" i="2"/>
  <c r="K24" i="2"/>
  <c r="J24" i="2"/>
  <c r="K23" i="2"/>
  <c r="J23" i="2"/>
  <c r="K18" i="2"/>
  <c r="J18" i="2"/>
  <c r="K17" i="2"/>
  <c r="J17" i="2"/>
  <c r="K16" i="2"/>
  <c r="J16" i="2"/>
  <c r="K14" i="2"/>
  <c r="J14" i="2"/>
  <c r="K13" i="2"/>
  <c r="J13" i="2"/>
  <c r="K12" i="2"/>
  <c r="J12" i="2"/>
  <c r="K11" i="2"/>
  <c r="J11" i="2"/>
  <c r="K10" i="2"/>
  <c r="J10" i="2"/>
  <c r="K9" i="2"/>
  <c r="J9" i="2"/>
  <c r="K661" i="2"/>
  <c r="J661" i="2"/>
  <c r="I660" i="2"/>
  <c r="I659" i="2" s="1"/>
  <c r="H660" i="2"/>
  <c r="H659" i="2" s="1"/>
  <c r="H658" i="2" s="1"/>
  <c r="G660" i="2"/>
  <c r="G659" i="2" s="1"/>
  <c r="G658" i="2" s="1"/>
  <c r="K657" i="2"/>
  <c r="I656" i="2"/>
  <c r="I655" i="2" s="1"/>
  <c r="I654" i="2" s="1"/>
  <c r="H656" i="2"/>
  <c r="G656" i="2"/>
  <c r="G655" i="2" s="1"/>
  <c r="G654" i="2" s="1"/>
  <c r="K653" i="2"/>
  <c r="J653" i="2"/>
  <c r="I652" i="2"/>
  <c r="H652" i="2"/>
  <c r="G652" i="2"/>
  <c r="K651" i="2"/>
  <c r="J651" i="2"/>
  <c r="I650" i="2"/>
  <c r="H650" i="2"/>
  <c r="G650" i="2"/>
  <c r="K648" i="2"/>
  <c r="J648" i="2"/>
  <c r="I647" i="2"/>
  <c r="H647" i="2"/>
  <c r="G647" i="2"/>
  <c r="K646" i="2"/>
  <c r="J646" i="2"/>
  <c r="I645" i="2"/>
  <c r="H645" i="2"/>
  <c r="G645" i="2"/>
  <c r="K642" i="2"/>
  <c r="J642" i="2"/>
  <c r="I641" i="2"/>
  <c r="H641" i="2"/>
  <c r="G641" i="2"/>
  <c r="K640" i="2"/>
  <c r="J640" i="2"/>
  <c r="I639" i="2"/>
  <c r="H639" i="2"/>
  <c r="G639" i="2"/>
  <c r="K636" i="2"/>
  <c r="J636" i="2"/>
  <c r="I635" i="2"/>
  <c r="H635" i="2"/>
  <c r="G635" i="2"/>
  <c r="K634" i="2"/>
  <c r="I633" i="2"/>
  <c r="H633" i="2"/>
  <c r="G633" i="2"/>
  <c r="G632" i="2" s="1"/>
  <c r="G631" i="2" s="1"/>
  <c r="K630" i="2"/>
  <c r="J630" i="2"/>
  <c r="I629" i="2"/>
  <c r="H629" i="2"/>
  <c r="G629" i="2"/>
  <c r="G628" i="2" s="1"/>
  <c r="K627" i="2"/>
  <c r="J627" i="2"/>
  <c r="I626" i="2"/>
  <c r="H626" i="2"/>
  <c r="G626" i="2"/>
  <c r="K625" i="2"/>
  <c r="J625" i="2"/>
  <c r="I624" i="2"/>
  <c r="H624" i="2"/>
  <c r="G624" i="2"/>
  <c r="K623" i="2"/>
  <c r="J623" i="2"/>
  <c r="I622" i="2"/>
  <c r="H622" i="2"/>
  <c r="G622" i="2"/>
  <c r="K621" i="2"/>
  <c r="J621" i="2"/>
  <c r="I620" i="2"/>
  <c r="H620" i="2"/>
  <c r="G620" i="2"/>
  <c r="K618" i="2"/>
  <c r="J618" i="2"/>
  <c r="I617" i="2"/>
  <c r="H617" i="2"/>
  <c r="H616" i="2" s="1"/>
  <c r="G617" i="2"/>
  <c r="G616" i="2" s="1"/>
  <c r="K615" i="2"/>
  <c r="J615" i="2"/>
  <c r="I614" i="2"/>
  <c r="H614" i="2"/>
  <c r="H613" i="2" s="1"/>
  <c r="G614" i="2"/>
  <c r="G613" i="2" s="1"/>
  <c r="K612" i="2"/>
  <c r="J612" i="2"/>
  <c r="I611" i="2"/>
  <c r="H611" i="2"/>
  <c r="H610" i="2" s="1"/>
  <c r="G611" i="2"/>
  <c r="G610" i="2" s="1"/>
  <c r="K609" i="2"/>
  <c r="I608" i="2"/>
  <c r="H608" i="2"/>
  <c r="G608" i="2"/>
  <c r="K607" i="2"/>
  <c r="J607" i="2"/>
  <c r="I606" i="2"/>
  <c r="H606" i="2"/>
  <c r="G606" i="2"/>
  <c r="K605" i="2"/>
  <c r="J605" i="2"/>
  <c r="I604" i="2"/>
  <c r="H604" i="2"/>
  <c r="G604" i="2"/>
  <c r="K602" i="2"/>
  <c r="J602" i="2"/>
  <c r="I601" i="2"/>
  <c r="H601" i="2"/>
  <c r="H600" i="2" s="1"/>
  <c r="G601" i="2"/>
  <c r="G600" i="2" s="1"/>
  <c r="K599" i="2"/>
  <c r="J599" i="2"/>
  <c r="I598" i="2"/>
  <c r="H598" i="2"/>
  <c r="G598" i="2"/>
  <c r="K597" i="2"/>
  <c r="J597" i="2"/>
  <c r="I596" i="2"/>
  <c r="H596" i="2"/>
  <c r="G596" i="2"/>
  <c r="K595" i="2"/>
  <c r="J595" i="2"/>
  <c r="I594" i="2"/>
  <c r="H594" i="2"/>
  <c r="G594" i="2"/>
  <c r="K590" i="2"/>
  <c r="J590" i="2"/>
  <c r="I589" i="2"/>
  <c r="H589" i="2"/>
  <c r="H588" i="2" s="1"/>
  <c r="G589" i="2"/>
  <c r="G588" i="2" s="1"/>
  <c r="K587" i="2"/>
  <c r="J587" i="2"/>
  <c r="I586" i="2"/>
  <c r="H586" i="2"/>
  <c r="H585" i="2" s="1"/>
  <c r="G586" i="2"/>
  <c r="G585" i="2" s="1"/>
  <c r="K584" i="2"/>
  <c r="J584" i="2"/>
  <c r="I583" i="2"/>
  <c r="H583" i="2"/>
  <c r="H582" i="2" s="1"/>
  <c r="G583" i="2"/>
  <c r="G582" i="2" s="1"/>
  <c r="K581" i="2"/>
  <c r="I580" i="2"/>
  <c r="H580" i="2"/>
  <c r="G580" i="2"/>
  <c r="K579" i="2"/>
  <c r="I578" i="2"/>
  <c r="H578" i="2"/>
  <c r="H577" i="2" s="1"/>
  <c r="G578" i="2"/>
  <c r="G577" i="2" s="1"/>
  <c r="K576" i="2"/>
  <c r="J576" i="2"/>
  <c r="I575" i="2"/>
  <c r="H575" i="2"/>
  <c r="H574" i="2" s="1"/>
  <c r="G575" i="2"/>
  <c r="K573" i="2"/>
  <c r="J573" i="2"/>
  <c r="I572" i="2"/>
  <c r="H572" i="2"/>
  <c r="H571" i="2" s="1"/>
  <c r="G572" i="2"/>
  <c r="K570" i="2"/>
  <c r="J570" i="2"/>
  <c r="I569" i="2"/>
  <c r="H569" i="2"/>
  <c r="H568" i="2" s="1"/>
  <c r="G569" i="2"/>
  <c r="K566" i="2"/>
  <c r="J566" i="2"/>
  <c r="I565" i="2"/>
  <c r="H565" i="2"/>
  <c r="G565" i="2"/>
  <c r="K564" i="2"/>
  <c r="J564" i="2"/>
  <c r="I563" i="2"/>
  <c r="H563" i="2"/>
  <c r="G563" i="2"/>
  <c r="K560" i="2"/>
  <c r="I559" i="2"/>
  <c r="H559" i="2"/>
  <c r="H558" i="2" s="1"/>
  <c r="G559" i="2"/>
  <c r="G558" i="2" s="1"/>
  <c r="K557" i="2"/>
  <c r="J557" i="2"/>
  <c r="I556" i="2"/>
  <c r="H556" i="2"/>
  <c r="H555" i="2" s="1"/>
  <c r="G556" i="2"/>
  <c r="G555" i="2" s="1"/>
  <c r="K554" i="2"/>
  <c r="J554" i="2"/>
  <c r="I553" i="2"/>
  <c r="H553" i="2"/>
  <c r="H552" i="2" s="1"/>
  <c r="G553" i="2"/>
  <c r="G552" i="2" s="1"/>
  <c r="K551" i="2"/>
  <c r="J551" i="2"/>
  <c r="I550" i="2"/>
  <c r="H550" i="2"/>
  <c r="H549" i="2" s="1"/>
  <c r="G550" i="2"/>
  <c r="G549" i="2" s="1"/>
  <c r="K548" i="2"/>
  <c r="J548" i="2"/>
  <c r="I547" i="2"/>
  <c r="H547" i="2"/>
  <c r="H546" i="2" s="1"/>
  <c r="G547" i="2"/>
  <c r="G546" i="2" s="1"/>
  <c r="K545" i="2"/>
  <c r="J545" i="2"/>
  <c r="I544" i="2"/>
  <c r="H544" i="2"/>
  <c r="H543" i="2" s="1"/>
  <c r="G544" i="2"/>
  <c r="G543" i="2" s="1"/>
  <c r="K542" i="2"/>
  <c r="I541" i="2"/>
  <c r="H541" i="2"/>
  <c r="G541" i="2"/>
  <c r="K540" i="2"/>
  <c r="J540" i="2"/>
  <c r="I539" i="2"/>
  <c r="H539" i="2"/>
  <c r="G539" i="2"/>
  <c r="K537" i="2"/>
  <c r="I536" i="2"/>
  <c r="H536" i="2"/>
  <c r="G536" i="2"/>
  <c r="K535" i="2"/>
  <c r="J535" i="2"/>
  <c r="I534" i="2"/>
  <c r="H534" i="2"/>
  <c r="G534" i="2"/>
  <c r="K531" i="2"/>
  <c r="J531" i="2"/>
  <c r="I530" i="2"/>
  <c r="H530" i="2"/>
  <c r="G530" i="2"/>
  <c r="G529" i="2" s="1"/>
  <c r="G528" i="2" s="1"/>
  <c r="K527" i="2"/>
  <c r="J527" i="2"/>
  <c r="I526" i="2"/>
  <c r="H526" i="2"/>
  <c r="H525" i="2" s="1"/>
  <c r="G526" i="2"/>
  <c r="G525" i="2" s="1"/>
  <c r="K524" i="2"/>
  <c r="J524" i="2"/>
  <c r="I523" i="2"/>
  <c r="H523" i="2"/>
  <c r="H522" i="2" s="1"/>
  <c r="G523" i="2"/>
  <c r="G522" i="2" s="1"/>
  <c r="K519" i="2"/>
  <c r="J519" i="2"/>
  <c r="I518" i="2"/>
  <c r="I517" i="2" s="1"/>
  <c r="I516" i="2" s="1"/>
  <c r="I515" i="2" s="1"/>
  <c r="H518" i="2"/>
  <c r="G518" i="2"/>
  <c r="K514" i="2"/>
  <c r="J514" i="2"/>
  <c r="I513" i="2"/>
  <c r="I512" i="2" s="1"/>
  <c r="H513" i="2"/>
  <c r="H512" i="2" s="1"/>
  <c r="G513" i="2"/>
  <c r="G512" i="2" s="1"/>
  <c r="K511" i="2"/>
  <c r="J511" i="2"/>
  <c r="I510" i="2"/>
  <c r="H510" i="2"/>
  <c r="H509" i="2" s="1"/>
  <c r="G510" i="2"/>
  <c r="G509" i="2" s="1"/>
  <c r="K508" i="2"/>
  <c r="J508" i="2"/>
  <c r="I507" i="2"/>
  <c r="H507" i="2"/>
  <c r="H506" i="2" s="1"/>
  <c r="G507" i="2"/>
  <c r="G506" i="2" s="1"/>
  <c r="K505" i="2"/>
  <c r="J505" i="2"/>
  <c r="I504" i="2"/>
  <c r="H504" i="2"/>
  <c r="H503" i="2" s="1"/>
  <c r="G504" i="2"/>
  <c r="G503" i="2" s="1"/>
  <c r="K501" i="2"/>
  <c r="J501" i="2"/>
  <c r="I500" i="2"/>
  <c r="H500" i="2"/>
  <c r="H499" i="2" s="1"/>
  <c r="H498" i="2" s="1"/>
  <c r="G500" i="2"/>
  <c r="G499" i="2" s="1"/>
  <c r="G498" i="2" s="1"/>
  <c r="K496" i="2"/>
  <c r="I495" i="2"/>
  <c r="I494" i="2" s="1"/>
  <c r="I493" i="2" s="1"/>
  <c r="H495" i="2"/>
  <c r="H494" i="2" s="1"/>
  <c r="H493" i="2" s="1"/>
  <c r="G495" i="2"/>
  <c r="G494" i="2" s="1"/>
  <c r="G493" i="2" s="1"/>
  <c r="K492" i="2"/>
  <c r="J492" i="2"/>
  <c r="I491" i="2"/>
  <c r="H491" i="2"/>
  <c r="H490" i="2" s="1"/>
  <c r="H489" i="2" s="1"/>
  <c r="G491" i="2"/>
  <c r="G490" i="2" s="1"/>
  <c r="G489" i="2" s="1"/>
  <c r="K487" i="2"/>
  <c r="J487" i="2"/>
  <c r="I486" i="2"/>
  <c r="I485" i="2" s="1"/>
  <c r="H486" i="2"/>
  <c r="H485" i="2" s="1"/>
  <c r="G486" i="2"/>
  <c r="G485" i="2" s="1"/>
  <c r="K484" i="2"/>
  <c r="J484" i="2"/>
  <c r="I483" i="2"/>
  <c r="H483" i="2"/>
  <c r="G483" i="2"/>
  <c r="K482" i="2"/>
  <c r="J482" i="2"/>
  <c r="I481" i="2"/>
  <c r="H481" i="2"/>
  <c r="G481" i="2"/>
  <c r="K479" i="2"/>
  <c r="J479" i="2"/>
  <c r="I478" i="2"/>
  <c r="I477" i="2" s="1"/>
  <c r="H478" i="2"/>
  <c r="H477" i="2" s="1"/>
  <c r="G478" i="2"/>
  <c r="G477" i="2" s="1"/>
  <c r="K475" i="2"/>
  <c r="I474" i="2"/>
  <c r="H474" i="2"/>
  <c r="H473" i="2" s="1"/>
  <c r="G474" i="2"/>
  <c r="G473" i="2" s="1"/>
  <c r="K472" i="2"/>
  <c r="J472" i="2"/>
  <c r="I471" i="2"/>
  <c r="I470" i="2" s="1"/>
  <c r="H471" i="2"/>
  <c r="G471" i="2"/>
  <c r="K467" i="2"/>
  <c r="J467" i="2"/>
  <c r="I466" i="2"/>
  <c r="H466" i="2"/>
  <c r="H465" i="2" s="1"/>
  <c r="H464" i="2" s="1"/>
  <c r="G466" i="2"/>
  <c r="G465" i="2" s="1"/>
  <c r="G464" i="2" s="1"/>
  <c r="K463" i="2"/>
  <c r="J463" i="2"/>
  <c r="I462" i="2"/>
  <c r="I461" i="2" s="1"/>
  <c r="H462" i="2"/>
  <c r="H461" i="2" s="1"/>
  <c r="H460" i="2" s="1"/>
  <c r="G462" i="2"/>
  <c r="G461" i="2" s="1"/>
  <c r="G460" i="2" s="1"/>
  <c r="K458" i="2"/>
  <c r="J458" i="2"/>
  <c r="I457" i="2"/>
  <c r="H457" i="2"/>
  <c r="H456" i="2" s="1"/>
  <c r="G457" i="2"/>
  <c r="G456" i="2" s="1"/>
  <c r="K455" i="2"/>
  <c r="J455" i="2"/>
  <c r="I454" i="2"/>
  <c r="I453" i="2" s="1"/>
  <c r="H454" i="2"/>
  <c r="H453" i="2" s="1"/>
  <c r="G454" i="2"/>
  <c r="G453" i="2" s="1"/>
  <c r="K451" i="2"/>
  <c r="J451" i="2"/>
  <c r="I450" i="2"/>
  <c r="H450" i="2"/>
  <c r="H449" i="2" s="1"/>
  <c r="G450" i="2"/>
  <c r="G449" i="2" s="1"/>
  <c r="K448" i="2"/>
  <c r="J448" i="2"/>
  <c r="I447" i="2"/>
  <c r="I446" i="2" s="1"/>
  <c r="H447" i="2"/>
  <c r="H446" i="2" s="1"/>
  <c r="G447" i="2"/>
  <c r="G446" i="2" s="1"/>
  <c r="K445" i="2"/>
  <c r="J445" i="2"/>
  <c r="I444" i="2"/>
  <c r="H444" i="2"/>
  <c r="G444" i="2"/>
  <c r="K443" i="2"/>
  <c r="J443" i="2"/>
  <c r="I442" i="2"/>
  <c r="H442" i="2"/>
  <c r="G442" i="2"/>
  <c r="K441" i="2"/>
  <c r="J441" i="2"/>
  <c r="I440" i="2"/>
  <c r="H440" i="2"/>
  <c r="G440" i="2"/>
  <c r="K436" i="2"/>
  <c r="J436" i="2"/>
  <c r="I435" i="2"/>
  <c r="I434" i="2" s="1"/>
  <c r="H435" i="2"/>
  <c r="H434" i="2" s="1"/>
  <c r="H433" i="2" s="1"/>
  <c r="G435" i="2"/>
  <c r="G434" i="2" s="1"/>
  <c r="G433" i="2" s="1"/>
  <c r="K432" i="2"/>
  <c r="J432" i="2"/>
  <c r="I431" i="2"/>
  <c r="H431" i="2"/>
  <c r="H430" i="2" s="1"/>
  <c r="H429" i="2" s="1"/>
  <c r="G431" i="2"/>
  <c r="G430" i="2" s="1"/>
  <c r="G429" i="2" s="1"/>
  <c r="K428" i="2"/>
  <c r="J428" i="2"/>
  <c r="I427" i="2"/>
  <c r="H427" i="2"/>
  <c r="G427" i="2"/>
  <c r="K426" i="2"/>
  <c r="J426" i="2"/>
  <c r="I425" i="2"/>
  <c r="H425" i="2"/>
  <c r="G425" i="2"/>
  <c r="K423" i="2"/>
  <c r="J423" i="2"/>
  <c r="I422" i="2"/>
  <c r="I421" i="2" s="1"/>
  <c r="H422" i="2"/>
  <c r="H421" i="2" s="1"/>
  <c r="G422" i="2"/>
  <c r="G421" i="2" s="1"/>
  <c r="K420" i="2"/>
  <c r="J420" i="2"/>
  <c r="I419" i="2"/>
  <c r="H419" i="2"/>
  <c r="G419" i="2"/>
  <c r="K418" i="2"/>
  <c r="J418" i="2"/>
  <c r="I417" i="2"/>
  <c r="H417" i="2"/>
  <c r="G417" i="2"/>
  <c r="K415" i="2"/>
  <c r="J415" i="2"/>
  <c r="I414" i="2"/>
  <c r="H414" i="2"/>
  <c r="H413" i="2" s="1"/>
  <c r="G414" i="2"/>
  <c r="G413" i="2" s="1"/>
  <c r="K412" i="2"/>
  <c r="J412" i="2"/>
  <c r="I411" i="2"/>
  <c r="H411" i="2"/>
  <c r="H410" i="2" s="1"/>
  <c r="G411" i="2"/>
  <c r="G410" i="2" s="1"/>
  <c r="K409" i="2"/>
  <c r="J409" i="2"/>
  <c r="I408" i="2"/>
  <c r="H408" i="2"/>
  <c r="H407" i="2" s="1"/>
  <c r="G408" i="2"/>
  <c r="G407" i="2" s="1"/>
  <c r="K404" i="2"/>
  <c r="J404" i="2"/>
  <c r="I403" i="2"/>
  <c r="I402" i="2" s="1"/>
  <c r="H403" i="2"/>
  <c r="G403" i="2"/>
  <c r="G402" i="2" s="1"/>
  <c r="K401" i="2"/>
  <c r="J401" i="2"/>
  <c r="I400" i="2"/>
  <c r="I399" i="2" s="1"/>
  <c r="H400" i="2"/>
  <c r="G400" i="2"/>
  <c r="G399" i="2" s="1"/>
  <c r="K397" i="2"/>
  <c r="J397" i="2"/>
  <c r="I396" i="2"/>
  <c r="I395" i="2" s="1"/>
  <c r="H396" i="2"/>
  <c r="H395" i="2" s="1"/>
  <c r="H394" i="2" s="1"/>
  <c r="G396" i="2"/>
  <c r="G395" i="2" s="1"/>
  <c r="G394" i="2" s="1"/>
  <c r="K393" i="2"/>
  <c r="J393" i="2"/>
  <c r="I392" i="2"/>
  <c r="H392" i="2"/>
  <c r="H391" i="2" s="1"/>
  <c r="G392" i="2"/>
  <c r="G391" i="2" s="1"/>
  <c r="K390" i="2"/>
  <c r="J390" i="2"/>
  <c r="I389" i="2"/>
  <c r="H389" i="2"/>
  <c r="H388" i="2" s="1"/>
  <c r="G389" i="2"/>
  <c r="G388" i="2" s="1"/>
  <c r="K386" i="2"/>
  <c r="J386" i="2"/>
  <c r="I385" i="2"/>
  <c r="H385" i="2"/>
  <c r="G385" i="2"/>
  <c r="G384" i="2" s="1"/>
  <c r="G383" i="2" s="1"/>
  <c r="J382" i="2"/>
  <c r="H382" i="2"/>
  <c r="K382" i="2" s="1"/>
  <c r="K381" i="2"/>
  <c r="J381" i="2"/>
  <c r="H380" i="2"/>
  <c r="K380" i="2" s="1"/>
  <c r="G380" i="2"/>
  <c r="J380" i="2" s="1"/>
  <c r="J379" i="2"/>
  <c r="G378" i="2"/>
  <c r="J378" i="2" s="1"/>
  <c r="K375" i="2"/>
  <c r="J375" i="2"/>
  <c r="I374" i="2"/>
  <c r="H374" i="2"/>
  <c r="G374" i="2"/>
  <c r="K373" i="2"/>
  <c r="J373" i="2"/>
  <c r="I372" i="2"/>
  <c r="H372" i="2"/>
  <c r="G372" i="2"/>
  <c r="K370" i="2"/>
  <c r="J370" i="2"/>
  <c r="I369" i="2"/>
  <c r="H369" i="2"/>
  <c r="H368" i="2" s="1"/>
  <c r="G369" i="2"/>
  <c r="G368" i="2" s="1"/>
  <c r="K367" i="2"/>
  <c r="J367" i="2"/>
  <c r="I366" i="2"/>
  <c r="H366" i="2"/>
  <c r="H365" i="2" s="1"/>
  <c r="G366" i="2"/>
  <c r="G365" i="2" s="1"/>
  <c r="K362" i="2"/>
  <c r="J362" i="2"/>
  <c r="I361" i="2"/>
  <c r="I360" i="2" s="1"/>
  <c r="H361" i="2"/>
  <c r="G361" i="2"/>
  <c r="G360" i="2" s="1"/>
  <c r="K359" i="2"/>
  <c r="J359" i="2"/>
  <c r="I358" i="2"/>
  <c r="I357" i="2" s="1"/>
  <c r="I356" i="2" s="1"/>
  <c r="H358" i="2"/>
  <c r="H357" i="2" s="1"/>
  <c r="G358" i="2"/>
  <c r="G357" i="2" s="1"/>
  <c r="K355" i="2"/>
  <c r="J355" i="2"/>
  <c r="I354" i="2"/>
  <c r="H354" i="2"/>
  <c r="G354" i="2"/>
  <c r="K353" i="2"/>
  <c r="J353" i="2"/>
  <c r="I352" i="2"/>
  <c r="H352" i="2"/>
  <c r="G352" i="2"/>
  <c r="K351" i="2"/>
  <c r="J351" i="2"/>
  <c r="I350" i="2"/>
  <c r="H350" i="2"/>
  <c r="K350" i="2" s="1"/>
  <c r="G350" i="2"/>
  <c r="K347" i="2"/>
  <c r="J347" i="2"/>
  <c r="I346" i="2"/>
  <c r="H346" i="2"/>
  <c r="G346" i="2"/>
  <c r="K345" i="2"/>
  <c r="J345" i="2"/>
  <c r="I344" i="2"/>
  <c r="H344" i="2"/>
  <c r="G344" i="2"/>
  <c r="K342" i="2"/>
  <c r="I341" i="2"/>
  <c r="H341" i="2"/>
  <c r="G341" i="2"/>
  <c r="K340" i="2"/>
  <c r="I339" i="2"/>
  <c r="I338" i="2" s="1"/>
  <c r="H339" i="2"/>
  <c r="G339" i="2"/>
  <c r="G338" i="2" s="1"/>
  <c r="K337" i="2"/>
  <c r="J337" i="2"/>
  <c r="I336" i="2"/>
  <c r="H336" i="2"/>
  <c r="H335" i="2" s="1"/>
  <c r="G336" i="2"/>
  <c r="G335" i="2" s="1"/>
  <c r="K334" i="2"/>
  <c r="J334" i="2"/>
  <c r="I333" i="2"/>
  <c r="H333" i="2"/>
  <c r="H332" i="2" s="1"/>
  <c r="G333" i="2"/>
  <c r="G332" i="2" s="1"/>
  <c r="K331" i="2"/>
  <c r="J331" i="2"/>
  <c r="I330" i="2"/>
  <c r="H330" i="2"/>
  <c r="H329" i="2" s="1"/>
  <c r="G330" i="2"/>
  <c r="G329" i="2" s="1"/>
  <c r="K328" i="2"/>
  <c r="J328" i="2"/>
  <c r="I327" i="2"/>
  <c r="H327" i="2"/>
  <c r="G327" i="2"/>
  <c r="K326" i="2"/>
  <c r="J326" i="2"/>
  <c r="I325" i="2"/>
  <c r="H325" i="2"/>
  <c r="G325" i="2"/>
  <c r="G324" i="2" s="1"/>
  <c r="K323" i="2"/>
  <c r="I322" i="2"/>
  <c r="H322" i="2"/>
  <c r="H321" i="2" s="1"/>
  <c r="G322" i="2"/>
  <c r="G321" i="2" s="1"/>
  <c r="K320" i="2"/>
  <c r="J320" i="2"/>
  <c r="I319" i="2"/>
  <c r="H319" i="2"/>
  <c r="H318" i="2" s="1"/>
  <c r="G319" i="2"/>
  <c r="G318" i="2" s="1"/>
  <c r="K317" i="2"/>
  <c r="J317" i="2"/>
  <c r="I316" i="2"/>
  <c r="H316" i="2"/>
  <c r="H315" i="2" s="1"/>
  <c r="G316" i="2"/>
  <c r="G315" i="2" s="1"/>
  <c r="K313" i="2"/>
  <c r="J313" i="2"/>
  <c r="I312" i="2"/>
  <c r="H312" i="2"/>
  <c r="G312" i="2"/>
  <c r="K311" i="2"/>
  <c r="J311" i="2"/>
  <c r="I310" i="2"/>
  <c r="H310" i="2"/>
  <c r="G310" i="2"/>
  <c r="K309" i="2"/>
  <c r="J309" i="2"/>
  <c r="I308" i="2"/>
  <c r="H308" i="2"/>
  <c r="G308" i="2"/>
  <c r="K306" i="2"/>
  <c r="J306" i="2"/>
  <c r="I305" i="2"/>
  <c r="I304" i="2" s="1"/>
  <c r="H305" i="2"/>
  <c r="H304" i="2" s="1"/>
  <c r="G305" i="2"/>
  <c r="G304" i="2" s="1"/>
  <c r="K303" i="2"/>
  <c r="J303" i="2"/>
  <c r="I302" i="2"/>
  <c r="I301" i="2" s="1"/>
  <c r="H302" i="2"/>
  <c r="G302" i="2"/>
  <c r="G301" i="2" s="1"/>
  <c r="K300" i="2"/>
  <c r="J300" i="2"/>
  <c r="I299" i="2"/>
  <c r="I298" i="2" s="1"/>
  <c r="H299" i="2"/>
  <c r="G299" i="2"/>
  <c r="G298" i="2" s="1"/>
  <c r="K297" i="2"/>
  <c r="J297" i="2"/>
  <c r="I296" i="2"/>
  <c r="I295" i="2" s="1"/>
  <c r="H296" i="2"/>
  <c r="H295" i="2" s="1"/>
  <c r="G296" i="2"/>
  <c r="G295" i="2" s="1"/>
  <c r="K293" i="2"/>
  <c r="J293" i="2"/>
  <c r="I292" i="2"/>
  <c r="H292" i="2"/>
  <c r="H291" i="2" s="1"/>
  <c r="H290" i="2" s="1"/>
  <c r="G292" i="2"/>
  <c r="G291" i="2" s="1"/>
  <c r="G290" i="2" s="1"/>
  <c r="K288" i="2"/>
  <c r="J288" i="2"/>
  <c r="I287" i="2"/>
  <c r="I286" i="2" s="1"/>
  <c r="I285" i="2" s="1"/>
  <c r="H287" i="2"/>
  <c r="G287" i="2"/>
  <c r="K284" i="2"/>
  <c r="J284" i="2"/>
  <c r="I283" i="2"/>
  <c r="I282" i="2" s="1"/>
  <c r="H283" i="2"/>
  <c r="G283" i="2"/>
  <c r="G282" i="2" s="1"/>
  <c r="K281" i="2"/>
  <c r="J281" i="2"/>
  <c r="I280" i="2"/>
  <c r="I279" i="2" s="1"/>
  <c r="H280" i="2"/>
  <c r="H279" i="2" s="1"/>
  <c r="G280" i="2"/>
  <c r="G279" i="2" s="1"/>
  <c r="K277" i="2"/>
  <c r="J277" i="2"/>
  <c r="I276" i="2"/>
  <c r="H276" i="2"/>
  <c r="H275" i="2" s="1"/>
  <c r="H274" i="2" s="1"/>
  <c r="G276" i="2"/>
  <c r="G275" i="2" s="1"/>
  <c r="G274" i="2" s="1"/>
  <c r="K273" i="2"/>
  <c r="J273" i="2"/>
  <c r="I272" i="2"/>
  <c r="H272" i="2"/>
  <c r="H271" i="2" s="1"/>
  <c r="H270" i="2" s="1"/>
  <c r="G272" i="2"/>
  <c r="G271" i="2" s="1"/>
  <c r="G270" i="2" s="1"/>
  <c r="K269" i="2"/>
  <c r="I268" i="2"/>
  <c r="I267" i="2" s="1"/>
  <c r="I266" i="2" s="1"/>
  <c r="H268" i="2"/>
  <c r="G268" i="2"/>
  <c r="G267" i="2" s="1"/>
  <c r="G266" i="2" s="1"/>
  <c r="K264" i="2"/>
  <c r="J264" i="2"/>
  <c r="I263" i="2"/>
  <c r="H263" i="2"/>
  <c r="G263" i="2"/>
  <c r="K262" i="2"/>
  <c r="J262" i="2"/>
  <c r="I261" i="2"/>
  <c r="H261" i="2"/>
  <c r="G261" i="2"/>
  <c r="K259" i="2"/>
  <c r="J259" i="2"/>
  <c r="K258" i="2"/>
  <c r="J258" i="2"/>
  <c r="I257" i="2"/>
  <c r="H257" i="2"/>
  <c r="G257" i="2"/>
  <c r="K256" i="2"/>
  <c r="J256" i="2"/>
  <c r="I255" i="2"/>
  <c r="H255" i="2"/>
  <c r="G255" i="2"/>
  <c r="K253" i="2"/>
  <c r="J253" i="2"/>
  <c r="I252" i="2"/>
  <c r="I251" i="2" s="1"/>
  <c r="H252" i="2"/>
  <c r="H251" i="2" s="1"/>
  <c r="G252" i="2"/>
  <c r="G251" i="2" s="1"/>
  <c r="K249" i="2"/>
  <c r="J249" i="2"/>
  <c r="I248" i="2"/>
  <c r="H248" i="2"/>
  <c r="G248" i="2"/>
  <c r="G247" i="2" s="1"/>
  <c r="K246" i="2"/>
  <c r="J246" i="2"/>
  <c r="I245" i="2"/>
  <c r="H245" i="2"/>
  <c r="G245" i="2"/>
  <c r="G244" i="2" s="1"/>
  <c r="K243" i="2"/>
  <c r="I242" i="2"/>
  <c r="I241" i="2" s="1"/>
  <c r="H242" i="2"/>
  <c r="G242" i="2"/>
  <c r="G241" i="2" s="1"/>
  <c r="K238" i="2"/>
  <c r="J238" i="2"/>
  <c r="I237" i="2"/>
  <c r="I236" i="2" s="1"/>
  <c r="H237" i="2"/>
  <c r="H236" i="2" s="1"/>
  <c r="G237" i="2"/>
  <c r="G236" i="2" s="1"/>
  <c r="K235" i="2"/>
  <c r="J235" i="2"/>
  <c r="I234" i="2"/>
  <c r="I233" i="2" s="1"/>
  <c r="H234" i="2"/>
  <c r="H233" i="2" s="1"/>
  <c r="G234" i="2"/>
  <c r="G233" i="2" s="1"/>
  <c r="K231" i="2"/>
  <c r="J231" i="2"/>
  <c r="I230" i="2"/>
  <c r="H230" i="2"/>
  <c r="H229" i="2" s="1"/>
  <c r="G230" i="2"/>
  <c r="G229" i="2" s="1"/>
  <c r="K228" i="2"/>
  <c r="J228" i="2"/>
  <c r="I227" i="2"/>
  <c r="H227" i="2"/>
  <c r="G227" i="2"/>
  <c r="K226" i="2"/>
  <c r="J226" i="2"/>
  <c r="I225" i="2"/>
  <c r="H225" i="2"/>
  <c r="G225" i="2"/>
  <c r="K223" i="2"/>
  <c r="J223" i="2"/>
  <c r="I222" i="2"/>
  <c r="I221" i="2" s="1"/>
  <c r="H222" i="2"/>
  <c r="H221" i="2" s="1"/>
  <c r="G222" i="2"/>
  <c r="G221" i="2" s="1"/>
  <c r="K218" i="2"/>
  <c r="J218" i="2"/>
  <c r="I217" i="2"/>
  <c r="H217" i="2"/>
  <c r="H216" i="2" s="1"/>
  <c r="H215" i="2" s="1"/>
  <c r="G217" i="2"/>
  <c r="G216" i="2" s="1"/>
  <c r="G215" i="2" s="1"/>
  <c r="K214" i="2"/>
  <c r="J214" i="2"/>
  <c r="I213" i="2"/>
  <c r="I212" i="2" s="1"/>
  <c r="I211" i="2" s="1"/>
  <c r="H213" i="2"/>
  <c r="G213" i="2"/>
  <c r="K210" i="2"/>
  <c r="J210" i="2"/>
  <c r="I209" i="2"/>
  <c r="I208" i="2" s="1"/>
  <c r="H209" i="2"/>
  <c r="H208" i="2" s="1"/>
  <c r="G209" i="2"/>
  <c r="G208" i="2" s="1"/>
  <c r="K207" i="2"/>
  <c r="J207" i="2"/>
  <c r="K206" i="2"/>
  <c r="J206" i="2"/>
  <c r="I205" i="2"/>
  <c r="H205" i="2"/>
  <c r="G205" i="2"/>
  <c r="G204" i="2" s="1"/>
  <c r="K203" i="2"/>
  <c r="J203" i="2"/>
  <c r="K202" i="2"/>
  <c r="J202" i="2"/>
  <c r="I201" i="2"/>
  <c r="I200" i="2" s="1"/>
  <c r="H201" i="2"/>
  <c r="H200" i="2" s="1"/>
  <c r="G201" i="2"/>
  <c r="G200" i="2" s="1"/>
  <c r="K198" i="2"/>
  <c r="I197" i="2"/>
  <c r="I196" i="2" s="1"/>
  <c r="H197" i="2"/>
  <c r="H196" i="2" s="1"/>
  <c r="G197" i="2"/>
  <c r="G196" i="2" s="1"/>
  <c r="K195" i="2"/>
  <c r="J195" i="2"/>
  <c r="I194" i="2"/>
  <c r="H194" i="2"/>
  <c r="H193" i="2" s="1"/>
  <c r="G194" i="2"/>
  <c r="G193" i="2" s="1"/>
  <c r="K192" i="2"/>
  <c r="J192" i="2"/>
  <c r="K191" i="2"/>
  <c r="J191" i="2"/>
  <c r="I190" i="2"/>
  <c r="H190" i="2"/>
  <c r="G190" i="2"/>
  <c r="K189" i="2"/>
  <c r="J189" i="2"/>
  <c r="I188" i="2"/>
  <c r="H188" i="2"/>
  <c r="G188" i="2"/>
  <c r="K186" i="2"/>
  <c r="J186" i="2"/>
  <c r="I185" i="2"/>
  <c r="I184" i="2" s="1"/>
  <c r="H185" i="2"/>
  <c r="G185" i="2"/>
  <c r="K183" i="2"/>
  <c r="J183" i="2"/>
  <c r="K182" i="2"/>
  <c r="J182" i="2"/>
  <c r="I181" i="2"/>
  <c r="H181" i="2"/>
  <c r="H180" i="2" s="1"/>
  <c r="G181" i="2"/>
  <c r="G180" i="2" s="1"/>
  <c r="K179" i="2"/>
  <c r="J179" i="2"/>
  <c r="K178" i="2"/>
  <c r="J178" i="2"/>
  <c r="I177" i="2"/>
  <c r="I176" i="2" s="1"/>
  <c r="H177" i="2"/>
  <c r="G177" i="2"/>
  <c r="K175" i="2"/>
  <c r="J175" i="2"/>
  <c r="I174" i="2"/>
  <c r="H174" i="2"/>
  <c r="G174" i="2"/>
  <c r="G173" i="2" s="1"/>
  <c r="K170" i="2"/>
  <c r="J170" i="2"/>
  <c r="I169" i="2"/>
  <c r="I168" i="2" s="1"/>
  <c r="H169" i="2"/>
  <c r="H168" i="2" s="1"/>
  <c r="H167" i="2" s="1"/>
  <c r="G169" i="2"/>
  <c r="G168" i="2" s="1"/>
  <c r="G167" i="2" s="1"/>
  <c r="K166" i="2"/>
  <c r="J166" i="2"/>
  <c r="I165" i="2"/>
  <c r="H165" i="2"/>
  <c r="G165" i="2"/>
  <c r="G164" i="2" s="1"/>
  <c r="K163" i="2"/>
  <c r="J163" i="2"/>
  <c r="I162" i="2"/>
  <c r="H162" i="2"/>
  <c r="H161" i="2" s="1"/>
  <c r="G162" i="2"/>
  <c r="G161" i="2" s="1"/>
  <c r="K159" i="2"/>
  <c r="J159" i="2"/>
  <c r="I158" i="2"/>
  <c r="H158" i="2"/>
  <c r="G158" i="2"/>
  <c r="G157" i="2" s="1"/>
  <c r="K156" i="2"/>
  <c r="J156" i="2"/>
  <c r="I155" i="2"/>
  <c r="H155" i="2"/>
  <c r="H154" i="2" s="1"/>
  <c r="G155" i="2"/>
  <c r="G154" i="2" s="1"/>
  <c r="K153" i="2"/>
  <c r="J153" i="2"/>
  <c r="I152" i="2"/>
  <c r="H152" i="2"/>
  <c r="G152" i="2"/>
  <c r="G151" i="2" s="1"/>
  <c r="K149" i="2"/>
  <c r="J149" i="2"/>
  <c r="I148" i="2"/>
  <c r="I147" i="2" s="1"/>
  <c r="H148" i="2"/>
  <c r="G148" i="2"/>
  <c r="G147" i="2" s="1"/>
  <c r="K146" i="2"/>
  <c r="J146" i="2"/>
  <c r="I145" i="2"/>
  <c r="H145" i="2"/>
  <c r="G145" i="2"/>
  <c r="K144" i="2"/>
  <c r="J144" i="2"/>
  <c r="I143" i="2"/>
  <c r="H143" i="2"/>
  <c r="G143" i="2"/>
  <c r="K141" i="2"/>
  <c r="J141" i="2"/>
  <c r="I140" i="2"/>
  <c r="I139" i="2" s="1"/>
  <c r="H140" i="2"/>
  <c r="G140" i="2"/>
  <c r="G139" i="2" s="1"/>
  <c r="K138" i="2"/>
  <c r="J138" i="2"/>
  <c r="I137" i="2"/>
  <c r="I136" i="2" s="1"/>
  <c r="H137" i="2"/>
  <c r="H136" i="2" s="1"/>
  <c r="G137" i="2"/>
  <c r="G136" i="2" s="1"/>
  <c r="K135" i="2"/>
  <c r="J135" i="2"/>
  <c r="I134" i="2"/>
  <c r="I133" i="2" s="1"/>
  <c r="H134" i="2"/>
  <c r="G134" i="2"/>
  <c r="G133" i="2" s="1"/>
  <c r="K132" i="2"/>
  <c r="J132" i="2"/>
  <c r="I131" i="2"/>
  <c r="I130" i="2" s="1"/>
  <c r="H131" i="2"/>
  <c r="H130" i="2" s="1"/>
  <c r="G131" i="2"/>
  <c r="G130" i="2" s="1"/>
  <c r="J127" i="2"/>
  <c r="I126" i="2"/>
  <c r="H126" i="2"/>
  <c r="G126" i="2"/>
  <c r="K125" i="2"/>
  <c r="J125" i="2"/>
  <c r="I124" i="2"/>
  <c r="H124" i="2"/>
  <c r="G124" i="2"/>
  <c r="K123" i="2"/>
  <c r="J123" i="2"/>
  <c r="I122" i="2"/>
  <c r="H122" i="2"/>
  <c r="H121" i="2" s="1"/>
  <c r="H120" i="2" s="1"/>
  <c r="G122" i="2"/>
  <c r="K119" i="2"/>
  <c r="J119" i="2"/>
  <c r="K118" i="2"/>
  <c r="J118" i="2"/>
  <c r="I117" i="2"/>
  <c r="I116" i="2" s="1"/>
  <c r="K116" i="2" s="1"/>
  <c r="H117" i="2"/>
  <c r="H116" i="2" s="1"/>
  <c r="H115" i="2" s="1"/>
  <c r="G117" i="2"/>
  <c r="K114" i="2"/>
  <c r="J114" i="2"/>
  <c r="I113" i="2"/>
  <c r="H113" i="2"/>
  <c r="H112" i="2" s="1"/>
  <c r="G113" i="2"/>
  <c r="G112" i="2" s="1"/>
  <c r="K111" i="2"/>
  <c r="J111" i="2"/>
  <c r="I110" i="2"/>
  <c r="H110" i="2"/>
  <c r="H109" i="2" s="1"/>
  <c r="G110" i="2"/>
  <c r="G109" i="2" s="1"/>
  <c r="K108" i="2"/>
  <c r="J108" i="2"/>
  <c r="K107" i="2"/>
  <c r="J107" i="2"/>
  <c r="I106" i="2"/>
  <c r="I105" i="2" s="1"/>
  <c r="H106" i="2"/>
  <c r="G106" i="2"/>
  <c r="G105" i="2" s="1"/>
  <c r="K104" i="2"/>
  <c r="J104" i="2"/>
  <c r="I103" i="2"/>
  <c r="I102" i="2" s="1"/>
  <c r="H103" i="2"/>
  <c r="H102" i="2" s="1"/>
  <c r="G103" i="2"/>
  <c r="G102" i="2" s="1"/>
  <c r="K101" i="2"/>
  <c r="J101" i="2"/>
  <c r="K100" i="2"/>
  <c r="J100" i="2"/>
  <c r="I99" i="2"/>
  <c r="H99" i="2"/>
  <c r="H98" i="2" s="1"/>
  <c r="G99" i="2"/>
  <c r="G98" i="2" s="1"/>
  <c r="K96" i="2"/>
  <c r="J96" i="2"/>
  <c r="I95" i="2"/>
  <c r="J95" i="2" s="1"/>
  <c r="H95" i="2"/>
  <c r="G95" i="2"/>
  <c r="K94" i="2"/>
  <c r="J94" i="2"/>
  <c r="I93" i="2"/>
  <c r="H93" i="2"/>
  <c r="G93" i="2"/>
  <c r="H92" i="2"/>
  <c r="K91" i="2"/>
  <c r="K90" i="2"/>
  <c r="I89" i="2"/>
  <c r="H89" i="2"/>
  <c r="G89" i="2"/>
  <c r="K88" i="2"/>
  <c r="J88" i="2"/>
  <c r="I87" i="2"/>
  <c r="K87" i="2" s="1"/>
  <c r="H87" i="2"/>
  <c r="G87" i="2"/>
  <c r="G86" i="2" s="1"/>
  <c r="K84" i="2"/>
  <c r="J84" i="2"/>
  <c r="K83" i="2"/>
  <c r="J83" i="2"/>
  <c r="I82" i="2"/>
  <c r="H82" i="2"/>
  <c r="H81" i="2" s="1"/>
  <c r="G82" i="2"/>
  <c r="G81" i="2" s="1"/>
  <c r="K80" i="2"/>
  <c r="I79" i="2"/>
  <c r="H79" i="2"/>
  <c r="H78" i="2" s="1"/>
  <c r="G79" i="2"/>
  <c r="G78" i="2" s="1"/>
  <c r="K77" i="2"/>
  <c r="J77" i="2"/>
  <c r="I76" i="2"/>
  <c r="H76" i="2"/>
  <c r="G76" i="2"/>
  <c r="K75" i="2"/>
  <c r="I74" i="2"/>
  <c r="H74" i="2"/>
  <c r="G74" i="2"/>
  <c r="K73" i="2"/>
  <c r="J73" i="2"/>
  <c r="I72" i="2"/>
  <c r="H72" i="2"/>
  <c r="G72" i="2"/>
  <c r="K70" i="2"/>
  <c r="J70" i="2"/>
  <c r="I69" i="2"/>
  <c r="I68" i="2" s="1"/>
  <c r="H69" i="2"/>
  <c r="H68" i="2" s="1"/>
  <c r="G69" i="2"/>
  <c r="K67" i="2"/>
  <c r="J67" i="2"/>
  <c r="I66" i="2"/>
  <c r="I65" i="2" s="1"/>
  <c r="H66" i="2"/>
  <c r="H65" i="2" s="1"/>
  <c r="G66" i="2"/>
  <c r="K64" i="2"/>
  <c r="J64" i="2"/>
  <c r="I63" i="2"/>
  <c r="I62" i="2" s="1"/>
  <c r="H63" i="2"/>
  <c r="H62" i="2" s="1"/>
  <c r="G63" i="2"/>
  <c r="K61" i="2"/>
  <c r="J61" i="2"/>
  <c r="I60" i="2"/>
  <c r="H60" i="2"/>
  <c r="H59" i="2" s="1"/>
  <c r="G60" i="2"/>
  <c r="G59" i="2" s="1"/>
  <c r="K58" i="2"/>
  <c r="J58" i="2"/>
  <c r="I57" i="2"/>
  <c r="H57" i="2"/>
  <c r="H56" i="2" s="1"/>
  <c r="G57" i="2"/>
  <c r="G56" i="2" s="1"/>
  <c r="K55" i="2"/>
  <c r="I54" i="2"/>
  <c r="H54" i="2"/>
  <c r="G54" i="2"/>
  <c r="K53" i="2"/>
  <c r="J53" i="2"/>
  <c r="I52" i="2"/>
  <c r="H52" i="2"/>
  <c r="G52" i="2"/>
  <c r="K50" i="2"/>
  <c r="J50" i="2"/>
  <c r="K49" i="2"/>
  <c r="J49" i="2"/>
  <c r="I48" i="2"/>
  <c r="H48" i="2"/>
  <c r="G48" i="2"/>
  <c r="K47" i="2"/>
  <c r="J47" i="2"/>
  <c r="I46" i="2"/>
  <c r="I45" i="2" s="1"/>
  <c r="H46" i="2"/>
  <c r="G46" i="2"/>
  <c r="K44" i="2"/>
  <c r="J44" i="2"/>
  <c r="K43" i="2"/>
  <c r="J43" i="2"/>
  <c r="I42" i="2"/>
  <c r="H42" i="2"/>
  <c r="H41" i="2" s="1"/>
  <c r="G42" i="2"/>
  <c r="G41" i="2" s="1"/>
  <c r="K40" i="2"/>
  <c r="J40" i="2"/>
  <c r="K39" i="2"/>
  <c r="J39" i="2"/>
  <c r="I38" i="2"/>
  <c r="I37" i="2" s="1"/>
  <c r="H38" i="2"/>
  <c r="G38" i="2"/>
  <c r="I8" i="2"/>
  <c r="I15" i="2"/>
  <c r="I22" i="2"/>
  <c r="I21" i="2" s="1"/>
  <c r="H8" i="2"/>
  <c r="H15" i="2"/>
  <c r="H22" i="2"/>
  <c r="H21" i="2" s="1"/>
  <c r="K664" i="2" l="1"/>
  <c r="J667" i="2"/>
  <c r="J666" i="2"/>
  <c r="J664" i="2"/>
  <c r="H71" i="2"/>
  <c r="G92" i="2"/>
  <c r="I142" i="2"/>
  <c r="K245" i="2"/>
  <c r="I254" i="2"/>
  <c r="K257" i="2"/>
  <c r="I260" i="2"/>
  <c r="I250" i="2" s="1"/>
  <c r="K110" i="2"/>
  <c r="I71" i="2"/>
  <c r="H224" i="2"/>
  <c r="H220" i="2" s="1"/>
  <c r="K578" i="2"/>
  <c r="K457" i="2"/>
  <c r="H376" i="2"/>
  <c r="I7" i="2"/>
  <c r="J7" i="2" s="1"/>
  <c r="K268" i="2"/>
  <c r="G371" i="2"/>
  <c r="G364" i="2" s="1"/>
  <c r="K385" i="2"/>
  <c r="G533" i="2"/>
  <c r="K575" i="2"/>
  <c r="J185" i="2"/>
  <c r="K518" i="2"/>
  <c r="K450" i="2"/>
  <c r="K580" i="2"/>
  <c r="K15" i="2"/>
  <c r="J66" i="2"/>
  <c r="K217" i="2"/>
  <c r="J227" i="2"/>
  <c r="J245" i="2"/>
  <c r="J310" i="2"/>
  <c r="H307" i="2"/>
  <c r="J319" i="2"/>
  <c r="K346" i="2"/>
  <c r="K400" i="2"/>
  <c r="K419" i="2"/>
  <c r="K534" i="2"/>
  <c r="H562" i="2"/>
  <c r="K652" i="2"/>
  <c r="K656" i="2"/>
  <c r="K52" i="2"/>
  <c r="K140" i="2"/>
  <c r="G142" i="2"/>
  <c r="K213" i="2"/>
  <c r="G224" i="2"/>
  <c r="G220" i="2" s="1"/>
  <c r="K325" i="2"/>
  <c r="K395" i="2"/>
  <c r="J518" i="2"/>
  <c r="K530" i="2"/>
  <c r="J539" i="2"/>
  <c r="G638" i="2"/>
  <c r="G637" i="2" s="1"/>
  <c r="G649" i="2"/>
  <c r="I187" i="2"/>
  <c r="K21" i="2"/>
  <c r="K442" i="2"/>
  <c r="K481" i="2"/>
  <c r="K500" i="2"/>
  <c r="K510" i="2"/>
  <c r="K283" i="2"/>
  <c r="K299" i="2"/>
  <c r="G398" i="2"/>
  <c r="K453" i="2"/>
  <c r="K454" i="2"/>
  <c r="K513" i="2"/>
  <c r="J8" i="2"/>
  <c r="J22" i="2"/>
  <c r="I86" i="2"/>
  <c r="K99" i="2"/>
  <c r="H324" i="2"/>
  <c r="K572" i="2"/>
  <c r="I574" i="2"/>
  <c r="K574" i="2" s="1"/>
  <c r="K8" i="2"/>
  <c r="K22" i="2"/>
  <c r="J38" i="2"/>
  <c r="K74" i="2"/>
  <c r="J87" i="2"/>
  <c r="H139" i="2"/>
  <c r="J152" i="2"/>
  <c r="K230" i="2"/>
  <c r="I439" i="2"/>
  <c r="J594" i="2"/>
  <c r="J598" i="2"/>
  <c r="K608" i="2"/>
  <c r="K622" i="2"/>
  <c r="K633" i="2"/>
  <c r="J15" i="2"/>
  <c r="J21" i="2"/>
  <c r="K38" i="2"/>
  <c r="J57" i="2"/>
  <c r="G97" i="2"/>
  <c r="J155" i="2"/>
  <c r="K188" i="2"/>
  <c r="I224" i="2"/>
  <c r="H254" i="2"/>
  <c r="K261" i="2"/>
  <c r="J336" i="2"/>
  <c r="J350" i="2"/>
  <c r="G424" i="2"/>
  <c r="I456" i="2"/>
  <c r="I452" i="2" s="1"/>
  <c r="G480" i="2"/>
  <c r="G476" i="2" s="1"/>
  <c r="J589" i="2"/>
  <c r="H593" i="2"/>
  <c r="K626" i="2"/>
  <c r="G45" i="2"/>
  <c r="J45" i="2" s="1"/>
  <c r="G51" i="2"/>
  <c r="J60" i="2"/>
  <c r="J72" i="2"/>
  <c r="K93" i="2"/>
  <c r="J117" i="2"/>
  <c r="G121" i="2"/>
  <c r="G120" i="2" s="1"/>
  <c r="J126" i="2"/>
  <c r="H142" i="2"/>
  <c r="J158" i="2"/>
  <c r="J174" i="2"/>
  <c r="K185" i="2"/>
  <c r="K190" i="2"/>
  <c r="J194" i="2"/>
  <c r="J248" i="2"/>
  <c r="J257" i="2"/>
  <c r="K280" i="2"/>
  <c r="G278" i="2"/>
  <c r="K287" i="2"/>
  <c r="K302" i="2"/>
  <c r="K308" i="2"/>
  <c r="J333" i="2"/>
  <c r="K339" i="2"/>
  <c r="K354" i="2"/>
  <c r="H371" i="2"/>
  <c r="H364" i="2" s="1"/>
  <c r="J374" i="2"/>
  <c r="J385" i="2"/>
  <c r="I424" i="2"/>
  <c r="J471" i="2"/>
  <c r="H488" i="2"/>
  <c r="J504" i="2"/>
  <c r="G517" i="2"/>
  <c r="G516" i="2" s="1"/>
  <c r="G515" i="2" s="1"/>
  <c r="H521" i="2"/>
  <c r="H520" i="2" s="1"/>
  <c r="K541" i="2"/>
  <c r="K559" i="2"/>
  <c r="J563" i="2"/>
  <c r="I571" i="2"/>
  <c r="K571" i="2" s="1"/>
  <c r="J575" i="2"/>
  <c r="I577" i="2"/>
  <c r="K596" i="2"/>
  <c r="H619" i="2"/>
  <c r="J626" i="2"/>
  <c r="K629" i="2"/>
  <c r="H638" i="2"/>
  <c r="H637" i="2" s="1"/>
  <c r="J641" i="2"/>
  <c r="K647" i="2"/>
  <c r="H649" i="2"/>
  <c r="G187" i="2"/>
  <c r="K205" i="2"/>
  <c r="G254" i="2"/>
  <c r="J254" i="2" s="1"/>
  <c r="J327" i="2"/>
  <c r="K361" i="2"/>
  <c r="K374" i="2"/>
  <c r="H387" i="2"/>
  <c r="K403" i="2"/>
  <c r="J414" i="2"/>
  <c r="H416" i="2"/>
  <c r="K471" i="2"/>
  <c r="J491" i="2"/>
  <c r="K507" i="2"/>
  <c r="H632" i="2"/>
  <c r="H631" i="2" s="1"/>
  <c r="G644" i="2"/>
  <c r="K106" i="2"/>
  <c r="K122" i="2"/>
  <c r="K124" i="2"/>
  <c r="K165" i="2"/>
  <c r="G377" i="2"/>
  <c r="H538" i="2"/>
  <c r="I562" i="2"/>
  <c r="I561" i="2" s="1"/>
  <c r="K565" i="2"/>
  <c r="H644" i="2"/>
  <c r="K42" i="2"/>
  <c r="K76" i="2"/>
  <c r="H282" i="2"/>
  <c r="H278" i="2" s="1"/>
  <c r="J287" i="2"/>
  <c r="J421" i="2"/>
  <c r="G459" i="2"/>
  <c r="K493" i="2"/>
  <c r="G150" i="2"/>
  <c r="H105" i="2"/>
  <c r="K105" i="2" s="1"/>
  <c r="J124" i="2"/>
  <c r="K181" i="2"/>
  <c r="K194" i="2"/>
  <c r="H232" i="2"/>
  <c r="I335" i="2"/>
  <c r="K335" i="2" s="1"/>
  <c r="K369" i="2"/>
  <c r="H384" i="2"/>
  <c r="K389" i="2"/>
  <c r="G387" i="2"/>
  <c r="I449" i="2"/>
  <c r="G452" i="2"/>
  <c r="K466" i="2"/>
  <c r="G470" i="2"/>
  <c r="G469" i="2" s="1"/>
  <c r="K491" i="2"/>
  <c r="H529" i="2"/>
  <c r="H528" i="2" s="1"/>
  <c r="J530" i="2"/>
  <c r="J572" i="2"/>
  <c r="J604" i="2"/>
  <c r="J635" i="2"/>
  <c r="K65" i="2"/>
  <c r="K71" i="2"/>
  <c r="K134" i="2"/>
  <c r="K143" i="2"/>
  <c r="K145" i="2"/>
  <c r="J148" i="2"/>
  <c r="I151" i="2"/>
  <c r="J151" i="2" s="1"/>
  <c r="I154" i="2"/>
  <c r="I157" i="2"/>
  <c r="K169" i="2"/>
  <c r="I173" i="2"/>
  <c r="J173" i="2" s="1"/>
  <c r="J177" i="2"/>
  <c r="I180" i="2"/>
  <c r="K180" i="2" s="1"/>
  <c r="I229" i="2"/>
  <c r="J229" i="2" s="1"/>
  <c r="J230" i="2"/>
  <c r="I247" i="2"/>
  <c r="J276" i="2"/>
  <c r="J292" i="2"/>
  <c r="H298" i="2"/>
  <c r="K298" i="2" s="1"/>
  <c r="J316" i="2"/>
  <c r="J330" i="2"/>
  <c r="I332" i="2"/>
  <c r="K332" i="2" s="1"/>
  <c r="G343" i="2"/>
  <c r="J352" i="2"/>
  <c r="K372" i="2"/>
  <c r="I384" i="2"/>
  <c r="I383" i="2" s="1"/>
  <c r="J383" i="2" s="1"/>
  <c r="H399" i="2"/>
  <c r="H402" i="2"/>
  <c r="K408" i="2"/>
  <c r="J427" i="2"/>
  <c r="K440" i="2"/>
  <c r="I465" i="2"/>
  <c r="I464" i="2" s="1"/>
  <c r="H470" i="2"/>
  <c r="H480" i="2"/>
  <c r="H476" i="2" s="1"/>
  <c r="K495" i="2"/>
  <c r="J507" i="2"/>
  <c r="H517" i="2"/>
  <c r="K526" i="2"/>
  <c r="I529" i="2"/>
  <c r="J529" i="2" s="1"/>
  <c r="I558" i="2"/>
  <c r="K558" i="2" s="1"/>
  <c r="J565" i="2"/>
  <c r="J569" i="2"/>
  <c r="K606" i="2"/>
  <c r="J629" i="2"/>
  <c r="I51" i="2"/>
  <c r="K54" i="2"/>
  <c r="I56" i="2"/>
  <c r="J56" i="2" s="1"/>
  <c r="I59" i="2"/>
  <c r="J59" i="2" s="1"/>
  <c r="J63" i="2"/>
  <c r="J69" i="2"/>
  <c r="J145" i="2"/>
  <c r="K162" i="2"/>
  <c r="H164" i="2"/>
  <c r="H160" i="2" s="1"/>
  <c r="J168" i="2"/>
  <c r="J188" i="2"/>
  <c r="J213" i="2"/>
  <c r="J217" i="2"/>
  <c r="I244" i="2"/>
  <c r="I240" i="2" s="1"/>
  <c r="G286" i="2"/>
  <c r="G285" i="2" s="1"/>
  <c r="J285" i="2" s="1"/>
  <c r="I291" i="2"/>
  <c r="I324" i="2"/>
  <c r="J324" i="2" s="1"/>
  <c r="J344" i="2"/>
  <c r="G356" i="2"/>
  <c r="J356" i="2" s="1"/>
  <c r="K366" i="2"/>
  <c r="J399" i="2"/>
  <c r="J402" i="2"/>
  <c r="J440" i="2"/>
  <c r="H502" i="2"/>
  <c r="J553" i="2"/>
  <c r="K624" i="2"/>
  <c r="J652" i="2"/>
  <c r="K62" i="2"/>
  <c r="K68" i="2"/>
  <c r="K89" i="2"/>
  <c r="G116" i="2"/>
  <c r="G115" i="2" s="1"/>
  <c r="K242" i="2"/>
  <c r="G240" i="2"/>
  <c r="K248" i="2"/>
  <c r="J261" i="2"/>
  <c r="K474" i="2"/>
  <c r="I499" i="2"/>
  <c r="I498" i="2" s="1"/>
  <c r="K498" i="2" s="1"/>
  <c r="K562" i="2"/>
  <c r="K569" i="2"/>
  <c r="K594" i="2"/>
  <c r="H603" i="2"/>
  <c r="J639" i="2"/>
  <c r="G521" i="2"/>
  <c r="G520" i="2" s="1"/>
  <c r="H7" i="2"/>
  <c r="H30" i="2" s="1"/>
  <c r="H31" i="2" s="1"/>
  <c r="G37" i="2"/>
  <c r="J37" i="2" s="1"/>
  <c r="J76" i="2"/>
  <c r="K79" i="2"/>
  <c r="K113" i="2"/>
  <c r="H133" i="2"/>
  <c r="J165" i="2"/>
  <c r="K197" i="2"/>
  <c r="H241" i="2"/>
  <c r="K241" i="2" s="1"/>
  <c r="K305" i="2"/>
  <c r="K344" i="2"/>
  <c r="K421" i="2"/>
  <c r="K427" i="2"/>
  <c r="G439" i="2"/>
  <c r="G438" i="2" s="1"/>
  <c r="K444" i="2"/>
  <c r="K512" i="2"/>
  <c r="G538" i="2"/>
  <c r="J550" i="2"/>
  <c r="J556" i="2"/>
  <c r="K563" i="2"/>
  <c r="G603" i="2"/>
  <c r="J611" i="2"/>
  <c r="J617" i="2"/>
  <c r="K641" i="2"/>
  <c r="J645" i="2"/>
  <c r="H655" i="2"/>
  <c r="K48" i="2"/>
  <c r="K57" i="2"/>
  <c r="K60" i="2"/>
  <c r="G62" i="2"/>
  <c r="J62" i="2" s="1"/>
  <c r="K63" i="2"/>
  <c r="G65" i="2"/>
  <c r="J65" i="2" s="1"/>
  <c r="K66" i="2"/>
  <c r="G68" i="2"/>
  <c r="J68" i="2" s="1"/>
  <c r="K69" i="2"/>
  <c r="G71" i="2"/>
  <c r="J71" i="2" s="1"/>
  <c r="K72" i="2"/>
  <c r="I78" i="2"/>
  <c r="K78" i="2" s="1"/>
  <c r="K82" i="2"/>
  <c r="K131" i="2"/>
  <c r="K148" i="2"/>
  <c r="J181" i="2"/>
  <c r="K196" i="2"/>
  <c r="G260" i="2"/>
  <c r="J260" i="2" s="1"/>
  <c r="H301" i="2"/>
  <c r="K301" i="2" s="1"/>
  <c r="K322" i="2"/>
  <c r="I329" i="2"/>
  <c r="J329" i="2" s="1"/>
  <c r="K352" i="2"/>
  <c r="G416" i="2"/>
  <c r="G406" i="2" s="1"/>
  <c r="G405" i="2" s="1"/>
  <c r="H424" i="2"/>
  <c r="K424" i="2" s="1"/>
  <c r="I473" i="2"/>
  <c r="K494" i="2"/>
  <c r="I568" i="2"/>
  <c r="K568" i="2" s="1"/>
  <c r="J586" i="2"/>
  <c r="J606" i="2"/>
  <c r="J620" i="2"/>
  <c r="I628" i="2"/>
  <c r="J628" i="2" s="1"/>
  <c r="J660" i="2"/>
  <c r="J46" i="2"/>
  <c r="H51" i="2"/>
  <c r="G176" i="2"/>
  <c r="J176" i="2" s="1"/>
  <c r="G184" i="2"/>
  <c r="J184" i="2" s="1"/>
  <c r="J205" i="2"/>
  <c r="G212" i="2"/>
  <c r="G211" i="2" s="1"/>
  <c r="J211" i="2" s="1"/>
  <c r="K227" i="2"/>
  <c r="H260" i="2"/>
  <c r="H250" i="2" s="1"/>
  <c r="I275" i="2"/>
  <c r="K275" i="2" s="1"/>
  <c r="I315" i="2"/>
  <c r="J315" i="2" s="1"/>
  <c r="I318" i="2"/>
  <c r="J318" i="2" s="1"/>
  <c r="I343" i="2"/>
  <c r="G349" i="2"/>
  <c r="G348" i="2" s="1"/>
  <c r="H360" i="2"/>
  <c r="K360" i="2" s="1"/>
  <c r="K376" i="2"/>
  <c r="H383" i="2"/>
  <c r="I398" i="2"/>
  <c r="K411" i="2"/>
  <c r="I413" i="2"/>
  <c r="J413" i="2" s="1"/>
  <c r="K417" i="2"/>
  <c r="H452" i="2"/>
  <c r="J454" i="2"/>
  <c r="J457" i="2"/>
  <c r="G488" i="2"/>
  <c r="H497" i="2"/>
  <c r="K504" i="2"/>
  <c r="K523" i="2"/>
  <c r="I533" i="2"/>
  <c r="H533" i="2"/>
  <c r="K577" i="2"/>
  <c r="J601" i="2"/>
  <c r="J614" i="2"/>
  <c r="G619" i="2"/>
  <c r="I41" i="2"/>
  <c r="J41" i="2" s="1"/>
  <c r="J42" i="2"/>
  <c r="K46" i="2"/>
  <c r="K95" i="2"/>
  <c r="H97" i="2"/>
  <c r="K103" i="2"/>
  <c r="K117" i="2"/>
  <c r="K137" i="2"/>
  <c r="K168" i="2"/>
  <c r="J169" i="2"/>
  <c r="H204" i="2"/>
  <c r="H199" i="2" s="1"/>
  <c r="J247" i="2"/>
  <c r="K296" i="2"/>
  <c r="J346" i="2"/>
  <c r="I349" i="2"/>
  <c r="I348" i="2" s="1"/>
  <c r="J354" i="2"/>
  <c r="K358" i="2"/>
  <c r="K392" i="2"/>
  <c r="J396" i="2"/>
  <c r="J400" i="2"/>
  <c r="J403" i="2"/>
  <c r="J419" i="2"/>
  <c r="H439" i="2"/>
  <c r="H438" i="2" s="1"/>
  <c r="K447" i="2"/>
  <c r="K456" i="2"/>
  <c r="H459" i="2"/>
  <c r="K478" i="2"/>
  <c r="I480" i="2"/>
  <c r="I476" i="2" s="1"/>
  <c r="K483" i="2"/>
  <c r="J510" i="2"/>
  <c r="J513" i="2"/>
  <c r="I522" i="2"/>
  <c r="J522" i="2" s="1"/>
  <c r="J534" i="2"/>
  <c r="J583" i="2"/>
  <c r="J596" i="2"/>
  <c r="J622" i="2"/>
  <c r="K635" i="2"/>
  <c r="K650" i="2"/>
  <c r="J130" i="2"/>
  <c r="K130" i="2"/>
  <c r="J51" i="2"/>
  <c r="J105" i="2"/>
  <c r="J139" i="2"/>
  <c r="K139" i="2"/>
  <c r="G85" i="2"/>
  <c r="J102" i="2"/>
  <c r="K102" i="2"/>
  <c r="G129" i="2"/>
  <c r="J136" i="2"/>
  <c r="K136" i="2"/>
  <c r="J133" i="2"/>
  <c r="K133" i="2"/>
  <c r="H37" i="2"/>
  <c r="H45" i="2"/>
  <c r="K45" i="2" s="1"/>
  <c r="J52" i="2"/>
  <c r="I81" i="2"/>
  <c r="I92" i="2"/>
  <c r="I98" i="2"/>
  <c r="J103" i="2"/>
  <c r="J106" i="2"/>
  <c r="I109" i="2"/>
  <c r="I112" i="2"/>
  <c r="I115" i="2"/>
  <c r="I121" i="2"/>
  <c r="J131" i="2"/>
  <c r="J134" i="2"/>
  <c r="J137" i="2"/>
  <c r="J140" i="2"/>
  <c r="J143" i="2"/>
  <c r="H147" i="2"/>
  <c r="K147" i="2" s="1"/>
  <c r="G160" i="2"/>
  <c r="G199" i="2"/>
  <c r="K152" i="2"/>
  <c r="H151" i="2"/>
  <c r="K158" i="2"/>
  <c r="H157" i="2"/>
  <c r="K174" i="2"/>
  <c r="H173" i="2"/>
  <c r="K177" i="2"/>
  <c r="H176" i="2"/>
  <c r="K176" i="2" s="1"/>
  <c r="I232" i="2"/>
  <c r="K233" i="2"/>
  <c r="J233" i="2"/>
  <c r="K251" i="2"/>
  <c r="J251" i="2"/>
  <c r="J48" i="2"/>
  <c r="J82" i="2"/>
  <c r="H86" i="2"/>
  <c r="H85" i="2" s="1"/>
  <c r="J93" i="2"/>
  <c r="J99" i="2"/>
  <c r="J110" i="2"/>
  <c r="J113" i="2"/>
  <c r="J122" i="2"/>
  <c r="J147" i="2"/>
  <c r="K155" i="2"/>
  <c r="J162" i="2"/>
  <c r="K200" i="2"/>
  <c r="J200" i="2"/>
  <c r="K154" i="2"/>
  <c r="J154" i="2"/>
  <c r="J157" i="2"/>
  <c r="K208" i="2"/>
  <c r="J208" i="2"/>
  <c r="K221" i="2"/>
  <c r="J221" i="2"/>
  <c r="G232" i="2"/>
  <c r="K236" i="2"/>
  <c r="J236" i="2"/>
  <c r="K254" i="2"/>
  <c r="K291" i="2"/>
  <c r="J291" i="2"/>
  <c r="I290" i="2"/>
  <c r="J304" i="2"/>
  <c r="K304" i="2"/>
  <c r="I161" i="2"/>
  <c r="I164" i="2"/>
  <c r="I167" i="2"/>
  <c r="J187" i="2"/>
  <c r="J190" i="2"/>
  <c r="I193" i="2"/>
  <c r="J201" i="2"/>
  <c r="I204" i="2"/>
  <c r="J209" i="2"/>
  <c r="I216" i="2"/>
  <c r="J222" i="2"/>
  <c r="J225" i="2"/>
  <c r="J234" i="2"/>
  <c r="J237" i="2"/>
  <c r="H244" i="2"/>
  <c r="H247" i="2"/>
  <c r="K247" i="2" s="1"/>
  <c r="J252" i="2"/>
  <c r="J255" i="2"/>
  <c r="J301" i="2"/>
  <c r="K310" i="2"/>
  <c r="G307" i="2"/>
  <c r="G294" i="2" s="1"/>
  <c r="I321" i="2"/>
  <c r="K321" i="2" s="1"/>
  <c r="J360" i="2"/>
  <c r="K201" i="2"/>
  <c r="K209" i="2"/>
  <c r="K222" i="2"/>
  <c r="K225" i="2"/>
  <c r="K234" i="2"/>
  <c r="K237" i="2"/>
  <c r="K252" i="2"/>
  <c r="K255" i="2"/>
  <c r="J263" i="2"/>
  <c r="J282" i="2"/>
  <c r="K282" i="2"/>
  <c r="J298" i="2"/>
  <c r="K341" i="2"/>
  <c r="H338" i="2"/>
  <c r="K338" i="2" s="1"/>
  <c r="J343" i="2"/>
  <c r="J357" i="2"/>
  <c r="K357" i="2"/>
  <c r="H184" i="2"/>
  <c r="K184" i="2" s="1"/>
  <c r="H187" i="2"/>
  <c r="K187" i="2" s="1"/>
  <c r="H212" i="2"/>
  <c r="H211" i="2" s="1"/>
  <c r="K211" i="2" s="1"/>
  <c r="K263" i="2"/>
  <c r="H267" i="2"/>
  <c r="K272" i="2"/>
  <c r="J272" i="2"/>
  <c r="I271" i="2"/>
  <c r="K276" i="2"/>
  <c r="I278" i="2"/>
  <c r="J279" i="2"/>
  <c r="K279" i="2"/>
  <c r="K292" i="2"/>
  <c r="J295" i="2"/>
  <c r="K295" i="2"/>
  <c r="J308" i="2"/>
  <c r="K312" i="2"/>
  <c r="J312" i="2"/>
  <c r="I307" i="2"/>
  <c r="I294" i="2" s="1"/>
  <c r="G314" i="2"/>
  <c r="K316" i="2"/>
  <c r="K319" i="2"/>
  <c r="K327" i="2"/>
  <c r="K330" i="2"/>
  <c r="K333" i="2"/>
  <c r="K336" i="2"/>
  <c r="J280" i="2"/>
  <c r="J283" i="2"/>
  <c r="J296" i="2"/>
  <c r="J299" i="2"/>
  <c r="J302" i="2"/>
  <c r="J305" i="2"/>
  <c r="J325" i="2"/>
  <c r="J358" i="2"/>
  <c r="J361" i="2"/>
  <c r="I365" i="2"/>
  <c r="I368" i="2"/>
  <c r="I371" i="2"/>
  <c r="I388" i="2"/>
  <c r="I391" i="2"/>
  <c r="I394" i="2"/>
  <c r="K396" i="2"/>
  <c r="K399" i="2"/>
  <c r="K402" i="2"/>
  <c r="I407" i="2"/>
  <c r="I410" i="2"/>
  <c r="I416" i="2"/>
  <c r="K422" i="2"/>
  <c r="K446" i="2"/>
  <c r="I460" i="2"/>
  <c r="K461" i="2"/>
  <c r="J461" i="2"/>
  <c r="I430" i="2"/>
  <c r="K431" i="2"/>
  <c r="J431" i="2"/>
  <c r="K464" i="2"/>
  <c r="J464" i="2"/>
  <c r="H286" i="2"/>
  <c r="H343" i="2"/>
  <c r="K343" i="2" s="1"/>
  <c r="H349" i="2"/>
  <c r="J366" i="2"/>
  <c r="J369" i="2"/>
  <c r="J372" i="2"/>
  <c r="J389" i="2"/>
  <c r="J392" i="2"/>
  <c r="J395" i="2"/>
  <c r="J408" i="2"/>
  <c r="J411" i="2"/>
  <c r="J417" i="2"/>
  <c r="J425" i="2"/>
  <c r="K435" i="2"/>
  <c r="J442" i="2"/>
  <c r="K485" i="2"/>
  <c r="J485" i="2"/>
  <c r="K414" i="2"/>
  <c r="J422" i="2"/>
  <c r="K425" i="2"/>
  <c r="I433" i="2"/>
  <c r="K434" i="2"/>
  <c r="J434" i="2"/>
  <c r="K449" i="2"/>
  <c r="G502" i="2"/>
  <c r="G497" i="2" s="1"/>
  <c r="J446" i="2"/>
  <c r="J449" i="2"/>
  <c r="J462" i="2"/>
  <c r="J465" i="2"/>
  <c r="J477" i="2"/>
  <c r="J483" i="2"/>
  <c r="J486" i="2"/>
  <c r="I490" i="2"/>
  <c r="I503" i="2"/>
  <c r="I506" i="2"/>
  <c r="I509" i="2"/>
  <c r="J526" i="2"/>
  <c r="K536" i="2"/>
  <c r="K539" i="2"/>
  <c r="I538" i="2"/>
  <c r="J547" i="2"/>
  <c r="I546" i="2"/>
  <c r="K547" i="2"/>
  <c r="J435" i="2"/>
  <c r="J444" i="2"/>
  <c r="J447" i="2"/>
  <c r="J450" i="2"/>
  <c r="J453" i="2"/>
  <c r="K462" i="2"/>
  <c r="K465" i="2"/>
  <c r="J466" i="2"/>
  <c r="K477" i="2"/>
  <c r="J478" i="2"/>
  <c r="J481" i="2"/>
  <c r="K486" i="2"/>
  <c r="J500" i="2"/>
  <c r="J512" i="2"/>
  <c r="J515" i="2"/>
  <c r="J533" i="2"/>
  <c r="J544" i="2"/>
  <c r="I543" i="2"/>
  <c r="K544" i="2"/>
  <c r="K659" i="2"/>
  <c r="J523" i="2"/>
  <c r="I525" i="2"/>
  <c r="K550" i="2"/>
  <c r="K553" i="2"/>
  <c r="K556" i="2"/>
  <c r="K583" i="2"/>
  <c r="K586" i="2"/>
  <c r="K589" i="2"/>
  <c r="K598" i="2"/>
  <c r="K601" i="2"/>
  <c r="K604" i="2"/>
  <c r="K611" i="2"/>
  <c r="K614" i="2"/>
  <c r="K617" i="2"/>
  <c r="K620" i="2"/>
  <c r="K639" i="2"/>
  <c r="K645" i="2"/>
  <c r="I649" i="2"/>
  <c r="I658" i="2"/>
  <c r="K660" i="2"/>
  <c r="I549" i="2"/>
  <c r="I552" i="2"/>
  <c r="I555" i="2"/>
  <c r="H561" i="2"/>
  <c r="G562" i="2"/>
  <c r="G561" i="2" s="1"/>
  <c r="H567" i="2"/>
  <c r="G568" i="2"/>
  <c r="G571" i="2"/>
  <c r="G574" i="2"/>
  <c r="I582" i="2"/>
  <c r="I585" i="2"/>
  <c r="I588" i="2"/>
  <c r="G593" i="2"/>
  <c r="I600" i="2"/>
  <c r="I603" i="2"/>
  <c r="I610" i="2"/>
  <c r="I613" i="2"/>
  <c r="I616" i="2"/>
  <c r="I619" i="2"/>
  <c r="J624" i="2"/>
  <c r="H628" i="2"/>
  <c r="I638" i="2"/>
  <c r="I644" i="2"/>
  <c r="J647" i="2"/>
  <c r="J650" i="2"/>
  <c r="J659" i="2"/>
  <c r="I593" i="2"/>
  <c r="I632" i="2"/>
  <c r="K142" i="2" l="1"/>
  <c r="I438" i="2"/>
  <c r="I129" i="2"/>
  <c r="I30" i="2"/>
  <c r="K561" i="2"/>
  <c r="J517" i="2"/>
  <c r="J456" i="2"/>
  <c r="J142" i="2"/>
  <c r="H437" i="2"/>
  <c r="G643" i="2"/>
  <c r="G265" i="2"/>
  <c r="K224" i="2"/>
  <c r="J332" i="2"/>
  <c r="K628" i="2"/>
  <c r="J574" i="2"/>
  <c r="J561" i="2"/>
  <c r="K324" i="2"/>
  <c r="K315" i="2"/>
  <c r="J516" i="2"/>
  <c r="H532" i="2"/>
  <c r="K529" i="2"/>
  <c r="K318" i="2"/>
  <c r="G250" i="2"/>
  <c r="G239" i="2" s="1"/>
  <c r="H219" i="2"/>
  <c r="J424" i="2"/>
  <c r="J452" i="2"/>
  <c r="J286" i="2"/>
  <c r="I172" i="2"/>
  <c r="I150" i="2"/>
  <c r="J150" i="2" s="1"/>
  <c r="K173" i="2"/>
  <c r="H356" i="2"/>
  <c r="K356" i="2" s="1"/>
  <c r="J116" i="2"/>
  <c r="K157" i="2"/>
  <c r="I532" i="2"/>
  <c r="G532" i="2"/>
  <c r="K522" i="2"/>
  <c r="K329" i="2"/>
  <c r="J470" i="2"/>
  <c r="J244" i="2"/>
  <c r="J398" i="2"/>
  <c r="J180" i="2"/>
  <c r="H398" i="2"/>
  <c r="J476" i="2"/>
  <c r="K51" i="2"/>
  <c r="J377" i="2"/>
  <c r="G376" i="2"/>
  <c r="J376" i="2" s="1"/>
  <c r="H643" i="2"/>
  <c r="I364" i="2"/>
  <c r="J240" i="2"/>
  <c r="K7" i="2"/>
  <c r="K533" i="2"/>
  <c r="G219" i="2"/>
  <c r="I220" i="2"/>
  <c r="J220" i="2" s="1"/>
  <c r="K480" i="2"/>
  <c r="G592" i="2"/>
  <c r="G591" i="2" s="1"/>
  <c r="K260" i="2"/>
  <c r="J224" i="2"/>
  <c r="J384" i="2"/>
  <c r="K30" i="2"/>
  <c r="J30" i="2"/>
  <c r="J571" i="2"/>
  <c r="K398" i="2"/>
  <c r="J335" i="2"/>
  <c r="K383" i="2"/>
  <c r="J348" i="2"/>
  <c r="J439" i="2"/>
  <c r="K229" i="2"/>
  <c r="K499" i="2"/>
  <c r="J498" i="2"/>
  <c r="I274" i="2"/>
  <c r="K274" i="2" s="1"/>
  <c r="G468" i="2"/>
  <c r="H294" i="2"/>
  <c r="K294" i="2" s="1"/>
  <c r="G437" i="2"/>
  <c r="J499" i="2"/>
  <c r="J480" i="2"/>
  <c r="K413" i="2"/>
  <c r="J349" i="2"/>
  <c r="G363" i="2"/>
  <c r="J212" i="2"/>
  <c r="J275" i="2"/>
  <c r="K384" i="2"/>
  <c r="G172" i="2"/>
  <c r="G171" i="2" s="1"/>
  <c r="H406" i="2"/>
  <c r="H405" i="2" s="1"/>
  <c r="K59" i="2"/>
  <c r="I528" i="2"/>
  <c r="K528" i="2" s="1"/>
  <c r="K517" i="2"/>
  <c r="H516" i="2"/>
  <c r="K470" i="2"/>
  <c r="H469" i="2"/>
  <c r="H468" i="2" s="1"/>
  <c r="K56" i="2"/>
  <c r="H592" i="2"/>
  <c r="K476" i="2"/>
  <c r="G289" i="2"/>
  <c r="K655" i="2"/>
  <c r="H654" i="2"/>
  <c r="K654" i="2" s="1"/>
  <c r="K452" i="2"/>
  <c r="K439" i="2"/>
  <c r="H363" i="2"/>
  <c r="K86" i="2"/>
  <c r="H36" i="2"/>
  <c r="H35" i="2" s="1"/>
  <c r="G36" i="2"/>
  <c r="G35" i="2" s="1"/>
  <c r="G128" i="2"/>
  <c r="K473" i="2"/>
  <c r="I469" i="2"/>
  <c r="J528" i="2"/>
  <c r="K41" i="2"/>
  <c r="K546" i="2"/>
  <c r="J546" i="2"/>
  <c r="K490" i="2"/>
  <c r="J490" i="2"/>
  <c r="I489" i="2"/>
  <c r="K613" i="2"/>
  <c r="J613" i="2"/>
  <c r="K552" i="2"/>
  <c r="J552" i="2"/>
  <c r="K649" i="2"/>
  <c r="J649" i="2"/>
  <c r="K525" i="2"/>
  <c r="J525" i="2"/>
  <c r="K543" i="2"/>
  <c r="J543" i="2"/>
  <c r="I521" i="2"/>
  <c r="J562" i="2"/>
  <c r="K433" i="2"/>
  <c r="J433" i="2"/>
  <c r="H285" i="2"/>
  <c r="K285" i="2" s="1"/>
  <c r="K286" i="2"/>
  <c r="K410" i="2"/>
  <c r="J410" i="2"/>
  <c r="K365" i="2"/>
  <c r="J365" i="2"/>
  <c r="J294" i="2"/>
  <c r="K212" i="2"/>
  <c r="K193" i="2"/>
  <c r="J193" i="2"/>
  <c r="K167" i="2"/>
  <c r="J167" i="2"/>
  <c r="I314" i="2"/>
  <c r="J232" i="2"/>
  <c r="K232" i="2"/>
  <c r="K109" i="2"/>
  <c r="J109" i="2"/>
  <c r="K92" i="2"/>
  <c r="J92" i="2"/>
  <c r="H129" i="2"/>
  <c r="I406" i="2"/>
  <c r="K407" i="2"/>
  <c r="J407" i="2"/>
  <c r="K278" i="2"/>
  <c r="J278" i="2"/>
  <c r="H240" i="2"/>
  <c r="K244" i="2"/>
  <c r="K164" i="2"/>
  <c r="J164" i="2"/>
  <c r="K290" i="2"/>
  <c r="J290" i="2"/>
  <c r="K250" i="2"/>
  <c r="I120" i="2"/>
  <c r="K121" i="2"/>
  <c r="J121" i="2"/>
  <c r="K37" i="2"/>
  <c r="J129" i="2"/>
  <c r="K588" i="2"/>
  <c r="J588" i="2"/>
  <c r="K549" i="2"/>
  <c r="J549" i="2"/>
  <c r="K394" i="2"/>
  <c r="J394" i="2"/>
  <c r="I592" i="2"/>
  <c r="K593" i="2"/>
  <c r="J593" i="2"/>
  <c r="K644" i="2"/>
  <c r="J644" i="2"/>
  <c r="I643" i="2"/>
  <c r="K619" i="2"/>
  <c r="J619" i="2"/>
  <c r="K603" i="2"/>
  <c r="J603" i="2"/>
  <c r="K585" i="2"/>
  <c r="J585" i="2"/>
  <c r="G567" i="2"/>
  <c r="K506" i="2"/>
  <c r="J506" i="2"/>
  <c r="K349" i="2"/>
  <c r="H348" i="2"/>
  <c r="K348" i="2" s="1"/>
  <c r="J460" i="2"/>
  <c r="I459" i="2"/>
  <c r="K460" i="2"/>
  <c r="K416" i="2"/>
  <c r="J416" i="2"/>
  <c r="I387" i="2"/>
  <c r="K391" i="2"/>
  <c r="J391" i="2"/>
  <c r="K371" i="2"/>
  <c r="J371" i="2"/>
  <c r="J307" i="2"/>
  <c r="K307" i="2"/>
  <c r="K267" i="2"/>
  <c r="H266" i="2"/>
  <c r="H314" i="2"/>
  <c r="K204" i="2"/>
  <c r="J204" i="2"/>
  <c r="K161" i="2"/>
  <c r="J161" i="2"/>
  <c r="I160" i="2"/>
  <c r="I128" i="2" s="1"/>
  <c r="K220" i="2"/>
  <c r="I199" i="2"/>
  <c r="H172" i="2"/>
  <c r="H171" i="2" s="1"/>
  <c r="K151" i="2"/>
  <c r="H150" i="2"/>
  <c r="K150" i="2" s="1"/>
  <c r="K115" i="2"/>
  <c r="J115" i="2"/>
  <c r="K81" i="2"/>
  <c r="J81" i="2"/>
  <c r="I36" i="2"/>
  <c r="I85" i="2"/>
  <c r="I631" i="2"/>
  <c r="K632" i="2"/>
  <c r="J632" i="2"/>
  <c r="K610" i="2"/>
  <c r="J610" i="2"/>
  <c r="K509" i="2"/>
  <c r="J509" i="2"/>
  <c r="I429" i="2"/>
  <c r="K430" i="2"/>
  <c r="J430" i="2"/>
  <c r="K638" i="2"/>
  <c r="J638" i="2"/>
  <c r="I637" i="2"/>
  <c r="K616" i="2"/>
  <c r="J616" i="2"/>
  <c r="K600" i="2"/>
  <c r="J600" i="2"/>
  <c r="K582" i="2"/>
  <c r="J582" i="2"/>
  <c r="I567" i="2"/>
  <c r="K555" i="2"/>
  <c r="J555" i="2"/>
  <c r="K658" i="2"/>
  <c r="J658" i="2"/>
  <c r="J568" i="2"/>
  <c r="K538" i="2"/>
  <c r="J538" i="2"/>
  <c r="K503" i="2"/>
  <c r="J503" i="2"/>
  <c r="I502" i="2"/>
  <c r="K438" i="2"/>
  <c r="J438" i="2"/>
  <c r="I437" i="2"/>
  <c r="K388" i="2"/>
  <c r="J388" i="2"/>
  <c r="K368" i="2"/>
  <c r="J368" i="2"/>
  <c r="I270" i="2"/>
  <c r="K271" i="2"/>
  <c r="J271" i="2"/>
  <c r="K216" i="2"/>
  <c r="J216" i="2"/>
  <c r="I215" i="2"/>
  <c r="I239" i="2"/>
  <c r="K112" i="2"/>
  <c r="J112" i="2"/>
  <c r="I97" i="2"/>
  <c r="K98" i="2"/>
  <c r="J98" i="2"/>
  <c r="I31" i="2"/>
  <c r="J250" i="2" l="1"/>
  <c r="J274" i="2"/>
  <c r="J172" i="2"/>
  <c r="I219" i="2"/>
  <c r="J219" i="2" s="1"/>
  <c r="K31" i="2"/>
  <c r="J31" i="2"/>
  <c r="H289" i="2"/>
  <c r="H515" i="2"/>
  <c r="K515" i="2" s="1"/>
  <c r="K516" i="2"/>
  <c r="I171" i="2"/>
  <c r="J171" i="2" s="1"/>
  <c r="G662" i="2"/>
  <c r="G663" i="2" s="1"/>
  <c r="K469" i="2"/>
  <c r="I468" i="2"/>
  <c r="J469" i="2"/>
  <c r="H591" i="2"/>
  <c r="J128" i="2"/>
  <c r="J239" i="2"/>
  <c r="K437" i="2"/>
  <c r="J437" i="2"/>
  <c r="I405" i="2"/>
  <c r="K406" i="2"/>
  <c r="J406" i="2"/>
  <c r="K314" i="2"/>
  <c r="J314" i="2"/>
  <c r="J631" i="2"/>
  <c r="K631" i="2"/>
  <c r="J199" i="2"/>
  <c r="K199" i="2"/>
  <c r="K266" i="2"/>
  <c r="H265" i="2"/>
  <c r="K459" i="2"/>
  <c r="J459" i="2"/>
  <c r="H128" i="2"/>
  <c r="K128" i="2" s="1"/>
  <c r="K387" i="2"/>
  <c r="J387" i="2"/>
  <c r="K97" i="2"/>
  <c r="J97" i="2"/>
  <c r="K215" i="2"/>
  <c r="J215" i="2"/>
  <c r="J567" i="2"/>
  <c r="K567" i="2"/>
  <c r="J429" i="2"/>
  <c r="K429" i="2"/>
  <c r="J85" i="2"/>
  <c r="K85" i="2"/>
  <c r="K643" i="2"/>
  <c r="J643" i="2"/>
  <c r="K129" i="2"/>
  <c r="I363" i="2"/>
  <c r="K364" i="2"/>
  <c r="J364" i="2"/>
  <c r="I488" i="2"/>
  <c r="K489" i="2"/>
  <c r="J489" i="2"/>
  <c r="K637" i="2"/>
  <c r="J637" i="2"/>
  <c r="I265" i="2"/>
  <c r="J270" i="2"/>
  <c r="K270" i="2"/>
  <c r="K502" i="2"/>
  <c r="J502" i="2"/>
  <c r="I497" i="2"/>
  <c r="K532" i="2"/>
  <c r="J532" i="2"/>
  <c r="I35" i="2"/>
  <c r="K36" i="2"/>
  <c r="J36" i="2"/>
  <c r="K219" i="2"/>
  <c r="K160" i="2"/>
  <c r="J160" i="2"/>
  <c r="J592" i="2"/>
  <c r="I591" i="2"/>
  <c r="K592" i="2"/>
  <c r="K120" i="2"/>
  <c r="J120" i="2"/>
  <c r="K172" i="2"/>
  <c r="I289" i="2"/>
  <c r="H239" i="2"/>
  <c r="K239" i="2" s="1"/>
  <c r="K240" i="2"/>
  <c r="K521" i="2"/>
  <c r="J521" i="2"/>
  <c r="I520" i="2"/>
  <c r="K171" i="2" l="1"/>
  <c r="K468" i="2"/>
  <c r="J468" i="2"/>
  <c r="J520" i="2"/>
  <c r="K520" i="2"/>
  <c r="J497" i="2"/>
  <c r="K497" i="2"/>
  <c r="I662" i="2"/>
  <c r="I663" i="2" s="1"/>
  <c r="K35" i="2"/>
  <c r="J35" i="2"/>
  <c r="K265" i="2"/>
  <c r="J363" i="2"/>
  <c r="K363" i="2"/>
  <c r="H662" i="2"/>
  <c r="H663" i="2" s="1"/>
  <c r="J289" i="2"/>
  <c r="K289" i="2"/>
  <c r="K591" i="2"/>
  <c r="J591" i="2"/>
  <c r="K488" i="2"/>
  <c r="J488" i="2"/>
  <c r="J405" i="2"/>
  <c r="K405" i="2"/>
  <c r="K663" i="2" l="1"/>
  <c r="J663" i="2"/>
  <c r="K662" i="2"/>
  <c r="J662" i="2"/>
</calcChain>
</file>

<file path=xl/sharedStrings.xml><?xml version="1.0" encoding="utf-8"?>
<sst xmlns="http://schemas.openxmlformats.org/spreadsheetml/2006/main" count="723" uniqueCount="319">
  <si>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</si>
  <si>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</si>
  <si>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</si>
  <si>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</si>
  <si>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</si>
  <si>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</si>
  <si>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</si>
  <si>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Субсидии на реализацию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</si>
  <si>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</si>
  <si>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в рамках реализации наказов избирателей депутатам Думы Ханты-Мансийского автономного округа - Югры,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</si>
  <si>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</si>
  <si>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</si>
  <si>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</si>
  <si>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Иные межбюджетные трансферты на реализацию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</si>
  <si>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</si>
  <si>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</si>
  <si>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</si>
  <si>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</si>
  <si>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</si>
  <si>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</si>
  <si>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</si>
  <si>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</si>
  <si>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% исполнения от утвержденного  плана</t>
  </si>
  <si>
    <t xml:space="preserve">Отчет по исполнению бюджета муниципального образования городской округ город Пыть-Ях на 01.10.2014 года </t>
  </si>
  <si>
    <t>(рубли)</t>
  </si>
  <si>
    <t>КБК</t>
  </si>
  <si>
    <t>Уточненный план на 2014 год</t>
  </si>
  <si>
    <t>ДОХОДЫ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</si>
  <si>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</si>
  <si>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</si>
  <si>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</si>
  <si>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</si>
  <si>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</si>
  <si>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(работы,услуги),реализуемые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</si>
  <si>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</si>
  <si>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</si>
  <si>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</si>
  <si>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</si>
  <si>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</si>
  <si>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</si>
  <si>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</si>
  <si>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</si>
  <si>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</si>
  <si>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</si>
  <si>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</si>
  <si>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</si>
  <si>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</si>
  <si>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</si>
  <si>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</si>
  <si>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</si>
  <si>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</si>
  <si>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</si>
  <si>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св.200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</si>
  <si>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</si>
  <si>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</si>
  <si>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</si>
  <si>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</si>
  <si>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</si>
  <si>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</si>
  <si>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</si>
  <si>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000 2 02 01000 00 0000 000</t>
  </si>
  <si>
    <t>Субсидии бюджетам субъектов Российской Федерации и муниципальных образований (межбюджетные субсидии)</t>
  </si>
  <si>
    <t>000 2 02 02000 00 0000 000</t>
  </si>
  <si>
    <t>Субвенции бюджетам субъектов Российской Федерации и муниципальных образований</t>
  </si>
  <si>
    <t>000 2 02 03000 00 0000 000</t>
  </si>
  <si>
    <t>Иные межбюджетные трансферты</t>
  </si>
  <si>
    <t>000 2 02 04000 00 0000 000</t>
  </si>
  <si>
    <t>ПРОЧИЕ БЕЗВОЗМЕЗДНЫЕ ПОСТУПЛЕНИЯ</t>
  </si>
  <si>
    <t>000 2 02 07000 00 0000 000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</si>
  <si>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</si>
  <si>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</si>
  <si>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</si>
  <si>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</si>
  <si>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ВСЕГО ДОХОДОВ </t>
  </si>
  <si>
    <t>в том числе собственные доходы</t>
  </si>
  <si>
    <t>Утвержденный план на 2014 год</t>
  </si>
  <si>
    <t>ИСТОЧНИКИ ВНУТРЕННЕГО ФИНАНСИРОВАНИЯ ДЕФИЦИТОВ БЮДЖЕТОВ</t>
  </si>
  <si>
    <t>01 00 00 00 00 0000 000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</si>
  <si>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</si>
  <si>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</si>
  <si>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</si>
  <si>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</si>
  <si>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Изменение остатков средств на счетах по учету средств бюджетов</t>
  </si>
  <si>
    <t>01 05 00 00 00 0000 000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</si>
  <si>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</si>
  <si>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</si>
  <si>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Субсидии на реализацию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</si>
  <si>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Субвенции на 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</si>
  <si>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</si>
  <si>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</si>
  <si>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Подпрограмма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</si>
  <si>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Реализация мероприятий в рамках подпрограммы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</si>
  <si>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</si>
  <si>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</si>
  <si>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</si>
  <si>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</si>
  <si>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"Развитие системы заготовки и переработки дикоросов"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</si>
  <si>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Субвенции на развитие системы заготовки и переработки дикоросов в рамках подпрограммы "Развитие системы заготовки и переработки дикоросов"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</si>
  <si>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</si>
  <si>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</si>
  <si>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</si>
  <si>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</si>
  <si>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</si>
  <si>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</si>
  <si>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</si>
  <si>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</si>
  <si>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</si>
  <si>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</si>
  <si>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</si>
  <si>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</si>
  <si>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Субсидии на реализацию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</si>
  <si>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</si>
  <si>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Исполнение на 01.10.2014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</si>
  <si>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</si>
  <si>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Субсидии на реализацию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</si>
  <si>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на реализацию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</si>
  <si>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Предоставление субсидий организациям на реализацию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</si>
  <si>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</si>
  <si>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</si>
  <si>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</si>
  <si>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</si>
  <si>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</si>
  <si>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</si>
  <si>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</si>
  <si>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на реализацию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</si>
  <si>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</si>
  <si>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</si>
  <si>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Реализация мероприятий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</si>
  <si>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Субсидии на строительство (реконструкцию),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</si>
  <si>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на реализацию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</si>
  <si>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</si>
  <si>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</si>
  <si>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Муниципальные гарантии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</si>
  <si>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</si>
  <si>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</si>
  <si>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</si>
  <si>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</si>
  <si>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</si>
  <si>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</si>
  <si>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</si>
  <si>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</si>
  <si>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</si>
  <si>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</si>
  <si>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</si>
  <si>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</si>
  <si>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</si>
  <si>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</si>
  <si>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</si>
  <si>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</si>
  <si>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</si>
  <si>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</si>
  <si>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</si>
  <si>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</si>
  <si>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Субсидии на 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</si>
  <si>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Субсидии на компенсацию затрат дошкольным организациям, реализующим образовательную программу дошкольного образования, за присмотр и уход за детьми-инвалидами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</si>
  <si>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реализацию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</si>
  <si>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реализацию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</si>
  <si>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</si>
  <si>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информационное обеспечение общеобразовательных организаций в части доступа к образовательным ресурсам сети Интернет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</si>
  <si>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</si>
  <si>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</si>
  <si>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</si>
  <si>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межбюджетные трансферты на реализацию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</si>
  <si>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в рамках реализации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</si>
  <si>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</si>
  <si>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</si>
  <si>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Иные межбюджетные трансферты на реализацию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</si>
  <si>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</si>
  <si>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</si>
  <si>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</si>
  <si>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</si>
  <si>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Иные межбюджетные трансферты на реализацию мероприятий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</si>
  <si>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в рамках реализации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</si>
  <si>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</si>
  <si>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</si>
  <si>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</si>
  <si>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</si>
  <si>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</si>
  <si>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</si>
  <si>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</si>
  <si>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</si>
  <si>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по организации отдыха и оздоровления детей детей в рамках подпрограммы "Дети Пыть-Яха" муниципальной программы "Социальная поддержка жителей города Пыть-Яха на 2014-2020 годы"</t>
  </si>
  <si>
    <t>Субвенции на выплату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</si>
  <si>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Социальное обеспечение и иные выплаты населению</t>
  </si>
  <si>
    <t>Публичные нормативные социальные выплаты гражданам</t>
  </si>
  <si>
    <t>Субсидии на оплату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</si>
  <si>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</si>
  <si>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Субвенции на 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</si>
  <si>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Расходы на выплаты персоналу государственных (муниципальных) органов</t>
  </si>
  <si>
    <t>Субвенции на организацию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</si>
  <si>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</si>
  <si>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</si>
  <si>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</si>
  <si>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</si>
  <si>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</si>
  <si>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Предоставление субсидий на возмещение выпадающих доходов организациям, предоставляющим населению услуги бань по тарифам, не обеспечивающим возмещение издержек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</si>
  <si>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</si>
  <si>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</si>
  <si>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</si>
  <si>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Субвенции на 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</si>
  <si>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</si>
  <si>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</si>
  <si>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</si>
  <si>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</si>
  <si>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</si>
  <si>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Субсидии на 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</si>
  <si>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</si>
  <si>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</si>
  <si>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Предоставление субсидий организациям на реализацию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</si>
  <si>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</si>
  <si>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</si>
  <si>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</si>
  <si>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</si>
  <si>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</si>
  <si>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</si>
  <si>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</si>
  <si>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</si>
  <si>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Субсидии на 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</si>
  <si>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</si>
  <si>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</si>
  <si>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на государственную поддержку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</si>
  <si>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</si>
  <si>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Субсидии на реализацию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</si>
  <si>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</si>
  <si>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</si>
  <si>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</si>
  <si>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</si>
  <si>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</si>
  <si>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</si>
  <si>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</si>
  <si>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на реализацию дополнительных мероприятий, направленных на снижение напряженности на рынке труда,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</si>
  <si>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</si>
  <si>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Расходы на обеспечение функций органов местного самоуправления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</si>
  <si>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Реализация мероприятий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</si>
  <si>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Субвенции на 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</si>
  <si>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</si>
  <si>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</si>
  <si>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Субвенции на поддержку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</si>
  <si>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</si>
  <si>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Субвенции на поддержку малых форм хозяйствования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</si>
  <si>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</si>
  <si>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</si>
  <si>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</si>
  <si>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</si>
  <si>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Строительство и реконструкция объектов муниципальной собственности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</si>
  <si>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Бюджетные инвестиции на приобретение объектов недвижимого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</si>
  <si>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Субсидии в целях обеспечения страхования имущества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</si>
  <si>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Субсидии на реализацию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</si>
  <si>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на реализацию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</si>
  <si>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</si>
  <si>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</si>
  <si>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</si>
  <si>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</si>
  <si>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</si>
  <si>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Строительство и реконструкция объектов муниципальной собственности в рамках ведомственной целевой программы "Благоустройство города Пыть-Ях на 2014-2016 годы"</t>
  </si>
  <si>
    <t>Иные межбюджетные трансферты на реализацию мероприятий  ведомственной целевой программы "Благоустройство города Пыть-Ях на 2014-2016 годы"  за счет средств бюджета автономного округа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</si>
  <si>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</si>
  <si>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</si>
  <si>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</si>
  <si>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Непрограммные расходы органов местного самоуправления муниципального образования городской округ город Пыть-Ях</t>
  </si>
  <si>
    <t>Обеспечение деятельности муниципальных органов местного самоуправления</t>
  </si>
  <si>
    <t>Расходы на обеспечение деятельности (оказание услуг) муниципальных учреждений</t>
  </si>
  <si>
    <t>Глава муниципального образования</t>
  </si>
  <si>
    <t>Расходы на обеспечение функций органов местного самоуправления</t>
  </si>
  <si>
    <t>Исполнение судебных актов</t>
  </si>
  <si>
    <t>Глава местной  администрации (исполнительно-распорядительного органа муниципального образования)</t>
  </si>
  <si>
    <t>Депутаты представительного органа муниципального образования</t>
  </si>
  <si>
    <t>Руководитель контрольно-счетной палаты муниципального образования и его заместители</t>
  </si>
  <si>
    <t>Прочие мероприятия органов местного самоуправления</t>
  </si>
  <si>
    <t>Выполнение полномочий Думы города Пыть-Ях в сфере наград и почетных званий</t>
  </si>
  <si>
    <t>Публичные нормативные выплаты гражданам несоциального характера</t>
  </si>
  <si>
    <t>Адресная программа по переселению граждан из аварийного жилищного фонда на 2014-2015 годы</t>
  </si>
  <si>
    <t>Обеспечение мероприятий по переселению граждан из аварийного жилищного фонда за счет средств бюджета автономного округа и бюджетов муниципальных образований</t>
  </si>
  <si>
    <t>Субвенции за счет средств федерального бюджета, не отнесенные к государственным программам</t>
  </si>
  <si>
    <t>Субвенции на осуществление первичного воинского учета на территориях, где отсутствуют военные комиссариаты, за счет средств федерального бюджета</t>
  </si>
  <si>
    <t>Субвенции за счет средств бюджета автономного округа, не отнесенные к государственным программам</t>
  </si>
  <si>
    <t>Субвенции на осуществление полномочий в области оборота этилового спирта, алкогольной и спиртосодержащей продукции за счет средств бюджета автономного округа</t>
  </si>
  <si>
    <t>Субвенции на осуществление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</si>
  <si>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Иные межбюджетные трансферты, не отнесенные к государственным программам</t>
  </si>
  <si>
    <t>Иные межбюджетные трансферты, передаваемые для компенсации дополнительных расходов, возникших в результате решений, принятых органами власти другого уровня</t>
  </si>
  <si>
    <t>Резервные фонды</t>
  </si>
  <si>
    <t>Резервные фонды местных администраций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</si>
  <si>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</si>
  <si>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</si>
  <si>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</si>
  <si>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Субсидии на мероприятия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</si>
  <si>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Субвенции на 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</si>
  <si>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Субвенции на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</si>
  <si>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Субсидии на софинансирование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</si>
  <si>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Субсидии на возмещение части затрат в связи с предоставлением учителям общеобразовательных организаций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</si>
  <si>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Субвенции на реализацию полномочий, указанных в пунктах 3.1., 3.2.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</si>
  <si>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Субвенции на 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</si>
  <si>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</si>
  <si>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</si>
  <si>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"Переселение граждан в рамках Соглашения о сотрудничестве между Правительством округа и ЗАО «СИБУР ХОЛДИНГ»"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</si>
  <si>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"Переселение граждан в рамках Соглашения о сотрудничестве между Правительством округа и ЗАО «СИБУР ХОЛДИНГ»"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</si>
  <si>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Бюджетные инвестиции на приобретение объектов недвижимого имущества в рамках подпрограммы "Переселение граждан в рамках Соглашения о сотрудничестве между Правительством округа и ЗАО «СИБУР ХОЛДИНГ»"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</si>
  <si>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</si>
  <si>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</si>
  <si>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</si>
  <si>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</si>
  <si>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Субсидии на реализацию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</si>
  <si>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</si>
  <si>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Субсидии некоммерческим организациям (за исключением государственных (муниципальных) учреждений)</t>
  </si>
  <si>
    <t>Подпрограмма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</si>
  <si>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Предоставление субсидий организациям на реализацию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</si>
  <si>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"Обеспечение равных прав потребителей на получение энергетических ресурсов"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</si>
  <si>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</si>
  <si>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на реализацию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</si>
  <si>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"Повышение энергоэффективности в бюджетной сфере города Пыть-Яха"  муниципальной программы ""Развитие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</si>
  <si>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"Повышение энергоэффективности в бюджетной сфере города Пыть-Яха"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</si>
  <si>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"Обеспечение реализации муниципальной программы"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</si>
  <si>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"Обеспечение реализации муниципальной программы"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</si>
  <si>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Субсидии на реализацию подпрограммы "Обеспечение реализации муниципальной программы"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</si>
  <si>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</si>
  <si>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</si>
  <si>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РАСХОДЫ</t>
  </si>
  <si>
    <t>ВСЕГО РАСХОДЫ</t>
  </si>
  <si>
    <t>ДЕФИЦИТ(-), ПРОФИЦИТ(+)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</si>
</sst>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0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1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0">
    <xf numFmtId="0" fontId="0" fillId="0" borderId="0" xfId="0"/>
    <xf numFmtId="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4" applyNumberFormat="1" applyFont="1" applyFill="1" applyBorder="1" applyAlignment="1" applyProtection="1">
      <alignment wrapText="1"/>
      <protection hidden="1"/>
    </xf>
    <xf numFmtId="1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wrapText="1"/>
      <protection hidden="1"/>
    </xf>
    <xf numFmtId="4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4" applyFont="1" applyFill="1"/>
    <xf numFmtId="0" fontId="6" fillId="0" borderId="0" xfId="4" applyFont="1" applyFill="1" applyAlignment="1">
      <alignment horizontal="center" wrapText="1"/>
    </xf>
    <xf numFmtId="4" fontId="6" fillId="0" borderId="0" xfId="4" applyNumberFormat="1" applyFont="1" applyFill="1" applyAlignment="1">
      <alignment horizontal="center" wrapText="1"/>
    </xf>
    <xf numFmtId="0" fontId="5" fillId="0" borderId="0" xfId="4" applyFont="1" applyFill="1" applyAlignment="1">
      <alignment horizontal="center" vertical="center"/>
    </xf>
    <xf numFmtId="4" fontId="5" fillId="0" borderId="0" xfId="4" applyNumberFormat="1" applyFont="1" applyFill="1"/>
    <xf numFmtId="0" fontId="3" fillId="0" borderId="0" xfId="4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5" applyNumberFormat="1" applyFont="1" applyFill="1" applyBorder="1" applyAlignment="1">
      <alignment horizontal="center" vertical="center" wrapText="1"/>
    </xf>
    <xf numFmtId="0" fontId="6" fillId="0" borderId="0" xfId="4" applyFont="1" applyFill="1"/>
    <xf numFmtId="0" fontId="5" fillId="0" borderId="1" xfId="5" applyNumberFormat="1" applyFont="1" applyFill="1" applyBorder="1" applyAlignment="1" applyProtection="1">
      <alignment horizontal="left" wrapText="1"/>
      <protection hidden="1"/>
    </xf>
    <xf numFmtId="4" fontId="5" fillId="0" borderId="1" xfId="5" applyNumberFormat="1" applyFont="1" applyFill="1" applyBorder="1" applyAlignment="1">
      <alignment horizontal="right" vertical="center" wrapText="1"/>
    </xf>
    <xf numFmtId="2" fontId="5" fillId="0" borderId="1" xfId="4" applyNumberFormat="1" applyFont="1" applyFill="1" applyBorder="1" applyAlignment="1">
      <alignment horizontal="right"/>
    </xf>
    <xf numFmtId="4" fontId="5" fillId="0" borderId="1" xfId="5" applyNumberFormat="1" applyFont="1" applyFill="1" applyBorder="1" applyAlignment="1">
      <alignment horizontal="right" wrapText="1"/>
    </xf>
    <xf numFmtId="0" fontId="6" fillId="0" borderId="1" xfId="5" applyNumberFormat="1" applyFont="1" applyFill="1" applyBorder="1" applyAlignment="1" applyProtection="1">
      <alignment horizontal="left" wrapText="1"/>
      <protection hidden="1"/>
    </xf>
    <xf numFmtId="4" fontId="5" fillId="0" borderId="1" xfId="4" applyNumberFormat="1" applyFont="1" applyFill="1" applyBorder="1" applyAlignment="1">
      <alignment horizontal="right"/>
    </xf>
    <xf numFmtId="49" fontId="5" fillId="0" borderId="1" xfId="5" applyNumberFormat="1" applyFont="1" applyFill="1" applyBorder="1" applyAlignment="1" applyProtection="1">
      <alignment horizontal="left" wrapText="1"/>
      <protection hidden="1"/>
    </xf>
    <xf numFmtId="4" fontId="6" fillId="0" borderId="1" xfId="4" applyNumberFormat="1" applyFont="1" applyFill="1" applyBorder="1"/>
    <xf numFmtId="0" fontId="5" fillId="0" borderId="0" xfId="6" applyFont="1"/>
    <xf numFmtId="0" fontId="5" fillId="0" borderId="1" xfId="6" applyNumberFormat="1" applyFont="1" applyBorder="1" applyAlignment="1">
      <alignment horizontal="left" vertical="center" wrapText="1"/>
    </xf>
    <xf numFmtId="165" fontId="5" fillId="0" borderId="1" xfId="6" applyNumberFormat="1" applyFont="1" applyBorder="1" applyAlignment="1">
      <alignment horizontal="center"/>
    </xf>
    <xf numFmtId="4" fontId="5" fillId="0" borderId="1" xfId="6" applyNumberFormat="1" applyFont="1" applyBorder="1" applyAlignment="1">
      <alignment horizontal="right" wrapText="1"/>
    </xf>
    <xf numFmtId="164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6" fillId="0" borderId="5" xfId="4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4" applyNumberFormat="1" applyFont="1" applyFill="1" applyBorder="1"/>
    <xf numFmtId="0" fontId="5" fillId="0" borderId="1" xfId="4" applyFont="1" applyFill="1" applyBorder="1"/>
    <xf numFmtId="0" fontId="6" fillId="0" borderId="1" xfId="0" applyFont="1" applyFill="1" applyBorder="1" applyAlignment="1">
      <alignment horizontal="left" vertical="center" wrapText="1"/>
    </xf>
    <xf numFmtId="49" fontId="5" fillId="0" borderId="1" xfId="5" applyNumberFormat="1" applyFont="1" applyFill="1" applyBorder="1" applyAlignment="1" applyProtection="1">
      <alignment horizontal="center" wrapText="1"/>
      <protection hidden="1"/>
    </xf>
    <xf numFmtId="0" fontId="5" fillId="0" borderId="1" xfId="4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/>
    </xf>
    <xf numFmtId="2" fontId="5" fillId="0" borderId="1" xfId="4" applyNumberFormat="1" applyFont="1" applyFill="1" applyBorder="1" applyAlignment="1">
      <alignment horizontal="right" wrapText="1"/>
    </xf>
    <xf numFmtId="0" fontId="5" fillId="0" borderId="2" xfId="4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5" fillId="0" borderId="1" xfId="5" applyNumberFormat="1" applyFont="1" applyFill="1" applyBorder="1" applyAlignment="1" applyProtection="1">
      <alignment horizontal="left" vertical="top" wrapText="1"/>
      <protection hidden="1"/>
    </xf>
    <xf numFmtId="0" fontId="12" fillId="0" borderId="0" xfId="4" applyFont="1" applyFill="1" applyAlignment="1">
      <alignment horizontal="center" wrapText="1"/>
    </xf>
    <xf numFmtId="0" fontId="5" fillId="0" borderId="6" xfId="6" applyNumberFormat="1" applyFont="1" applyBorder="1" applyAlignment="1">
      <alignment horizontal="center"/>
    </xf>
    <xf numFmtId="0" fontId="5" fillId="0" borderId="5" xfId="6" applyNumberFormat="1" applyFont="1" applyBorder="1" applyAlignment="1">
      <alignment horizontal="center"/>
    </xf>
    <xf numFmtId="0" fontId="13" fillId="0" borderId="0" xfId="0" applyFont="1"/>
    <xf numFmtId="0" fontId="3" fillId="0" borderId="1" xfId="6" applyNumberFormat="1" applyFont="1" applyBorder="1" applyAlignment="1">
      <alignment horizontal="left" vertical="center" wrapText="1"/>
    </xf>
    <xf numFmtId="165" fontId="3" fillId="0" borderId="1" xfId="6" applyNumberFormat="1" applyFont="1" applyBorder="1" applyAlignment="1">
      <alignment horizontal="center"/>
    </xf>
    <xf numFmtId="0" fontId="3" fillId="0" borderId="2" xfId="6" applyNumberFormat="1" applyFont="1" applyBorder="1" applyAlignment="1">
      <alignment horizontal="center"/>
    </xf>
    <xf numFmtId="0" fontId="3" fillId="0" borderId="3" xfId="6" applyNumberFormat="1" applyFont="1" applyBorder="1" applyAlignment="1">
      <alignment horizontal="center"/>
    </xf>
    <xf numFmtId="0" fontId="3" fillId="0" borderId="4" xfId="6" applyNumberFormat="1" applyFont="1" applyBorder="1" applyAlignment="1">
      <alignment horizontal="center"/>
    </xf>
    <xf numFmtId="4" fontId="3" fillId="0" borderId="1" xfId="6" applyNumberFormat="1" applyFont="1" applyBorder="1" applyAlignment="1">
      <alignment horizontal="right" wrapText="1"/>
    </xf>
    <xf numFmtId="4" fontId="3" fillId="0" borderId="1" xfId="6" applyNumberFormat="1" applyFont="1" applyBorder="1" applyAlignment="1">
      <alignment horizontal="right"/>
    </xf>
    <xf numFmtId="0" fontId="14" fillId="0" borderId="0" xfId="0" applyFont="1"/>
    <xf numFmtId="165" fontId="15" fillId="0" borderId="1" xfId="4" applyNumberFormat="1" applyFont="1" applyFill="1" applyBorder="1" applyAlignment="1" applyProtection="1">
      <alignment wrapText="1"/>
      <protection hidden="1"/>
    </xf>
    <xf numFmtId="164" fontId="15" fillId="0" borderId="2" xfId="4" applyNumberFormat="1" applyFont="1" applyFill="1" applyBorder="1" applyAlignment="1" applyProtection="1">
      <alignment horizontal="center" vertical="center" wrapText="1"/>
      <protection hidden="1"/>
    </xf>
    <xf numFmtId="1" fontId="15" fillId="0" borderId="3" xfId="4" applyNumberFormat="1" applyFont="1" applyFill="1" applyBorder="1" applyAlignment="1" applyProtection="1">
      <alignment horizontal="center" vertical="center" wrapText="1"/>
      <protection hidden="1"/>
    </xf>
    <xf numFmtId="167" fontId="15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4" applyNumberFormat="1" applyFont="1" applyFill="1" applyBorder="1" applyAlignment="1" applyProtection="1">
      <alignment horizontal="center" vertical="center" wrapText="1"/>
      <protection hidden="1"/>
    </xf>
    <xf numFmtId="40" fontId="15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15" fillId="0" borderId="1" xfId="0" applyFont="1" applyFill="1" applyBorder="1" applyAlignment="1">
      <alignment wrapText="1"/>
    </xf>
    <xf numFmtId="0" fontId="15" fillId="0" borderId="2" xfId="4" applyNumberFormat="1" applyFont="1" applyFill="1" applyBorder="1" applyAlignment="1" applyProtection="1">
      <alignment horizontal="left" vertical="center" wrapText="1"/>
      <protection hidden="1"/>
    </xf>
    <xf numFmtId="0" fontId="15" fillId="0" borderId="3" xfId="4" applyNumberFormat="1" applyFont="1" applyFill="1" applyBorder="1" applyAlignment="1" applyProtection="1">
      <alignment horizontal="left" vertical="center" wrapText="1"/>
      <protection hidden="1"/>
    </xf>
    <xf numFmtId="0" fontId="15" fillId="0" borderId="4" xfId="4" applyNumberFormat="1" applyFont="1" applyFill="1" applyBorder="1" applyAlignment="1" applyProtection="1">
      <alignment horizontal="left" vertical="center" wrapText="1"/>
      <protection hidden="1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_tmp" xfId="4"/>
    <cellStyle name="Обычный_Tmp2" xfId="5"/>
    <cellStyle name="Обычный_Исполнение бюджета на 01.10.2014" xfId="6"/>
    <cellStyle name="Стиль 1" xfId="7"/>
    <cellStyle name="Тысячи [0]_Лист1" xfId="8"/>
    <cellStyle name="Тысячи_Лист1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67"/>
  <sheetViews>
    <sheetView tabSelected="1" topLeftCell="A76" workbookViewId="0">
      <selection activeCell="C17" sqref="C17:F17"/>
    </sheetView>
  </sheetViews>
  <sheetFormatPr defaultRowHeight="15" x14ac:dyDescent="0.25"/>
  <cols>
    <col min="1" max="1" width="2.7109375" customWidth="1"/>
    <col min="2" max="2" width="66.28515625" customWidth="1"/>
    <col min="3" max="3" width="6.140625" customWidth="1"/>
    <col min="4" max="4" width="4.28515625" customWidth="1"/>
    <col min="5" max="5" width="11.42578125" customWidth="1"/>
    <col min="6" max="6" width="14.140625" customWidth="1"/>
    <col min="7" max="7" width="23.28515625" customWidth="1"/>
    <col min="8" max="8" width="22.5703125" customWidth="1"/>
    <col min="9" max="9" width="19.28515625" bestFit="1" customWidth="1"/>
    <col min="10" max="10" width="9.42578125" customWidth="1"/>
    <col min="11" max="11" width="8.7109375" customWidth="1"/>
  </cols>
  <sheetData>
    <row r="1" spans="2:11" s="12" customFormat="1" ht="27" customHeight="1" x14ac:dyDescent="0.35">
      <c r="B1" s="58" t="s">
        <v>23</v>
      </c>
      <c r="C1" s="58"/>
      <c r="D1" s="58"/>
      <c r="E1" s="58"/>
      <c r="F1" s="58"/>
      <c r="G1" s="58"/>
      <c r="H1" s="58"/>
      <c r="I1" s="58"/>
      <c r="J1" s="58"/>
      <c r="K1" s="58"/>
    </row>
    <row r="2" spans="2:11" s="12" customFormat="1" ht="16.5" x14ac:dyDescent="0.25">
      <c r="B2" s="13"/>
      <c r="C2" s="13"/>
      <c r="D2" s="13"/>
      <c r="E2" s="13"/>
      <c r="F2" s="13"/>
      <c r="G2" s="13"/>
      <c r="H2" s="14"/>
      <c r="I2" s="14"/>
      <c r="J2" s="13"/>
    </row>
    <row r="3" spans="2:11" s="12" customFormat="1" ht="16.5" x14ac:dyDescent="0.25">
      <c r="C3" s="15"/>
      <c r="D3" s="15"/>
      <c r="E3" s="15"/>
      <c r="F3" s="15"/>
      <c r="H3" s="16"/>
      <c r="I3" s="16"/>
      <c r="K3" s="17" t="s">
        <v>24</v>
      </c>
    </row>
    <row r="4" spans="2:11" s="12" customFormat="1" ht="94.5" x14ac:dyDescent="0.25">
      <c r="B4" s="18" t="s">
        <v>140</v>
      </c>
      <c r="C4" s="36" t="s">
        <v>25</v>
      </c>
      <c r="D4" s="37"/>
      <c r="E4" s="37"/>
      <c r="F4" s="37"/>
      <c r="G4" s="10" t="s">
        <v>75</v>
      </c>
      <c r="H4" s="10" t="s">
        <v>26</v>
      </c>
      <c r="I4" s="10" t="s">
        <v>112</v>
      </c>
      <c r="J4" s="10" t="s">
        <v>22</v>
      </c>
      <c r="K4" s="10" t="s">
        <v>21</v>
      </c>
    </row>
    <row r="5" spans="2:11" s="12" customFormat="1" ht="16.5" x14ac:dyDescent="0.25">
      <c r="B5" s="18">
        <v>1</v>
      </c>
      <c r="C5" s="36">
        <v>2</v>
      </c>
      <c r="D5" s="37"/>
      <c r="E5" s="37"/>
      <c r="F5" s="37"/>
      <c r="G5" s="18">
        <v>3</v>
      </c>
      <c r="H5" s="19">
        <v>4</v>
      </c>
      <c r="I5" s="19">
        <v>5</v>
      </c>
      <c r="J5" s="19">
        <v>6</v>
      </c>
      <c r="K5" s="48"/>
    </row>
    <row r="6" spans="2:11" s="20" customFormat="1" ht="16.5" x14ac:dyDescent="0.25">
      <c r="B6" s="49" t="s">
        <v>27</v>
      </c>
      <c r="C6" s="49"/>
      <c r="D6" s="49"/>
      <c r="E6" s="49"/>
      <c r="F6" s="49"/>
      <c r="G6" s="49"/>
      <c r="H6" s="49"/>
      <c r="I6" s="49"/>
      <c r="J6" s="49"/>
      <c r="K6" s="49"/>
    </row>
    <row r="7" spans="2:11" s="20" customFormat="1" ht="16.5" x14ac:dyDescent="0.25">
      <c r="B7" s="53" t="s">
        <v>28</v>
      </c>
      <c r="C7" s="36" t="s">
        <v>29</v>
      </c>
      <c r="D7" s="37"/>
      <c r="E7" s="37"/>
      <c r="F7" s="37"/>
      <c r="G7" s="22">
        <v>1099653900</v>
      </c>
      <c r="H7" s="22">
        <f>SUM(H8+H15)</f>
        <v>1099653900</v>
      </c>
      <c r="I7" s="22">
        <f>SUM(I8+I15)</f>
        <v>836504240.18999994</v>
      </c>
      <c r="J7" s="23">
        <f>I7/G7*100</f>
        <v>76.069774334451949</v>
      </c>
      <c r="K7" s="23">
        <f>I7/H7*100</f>
        <v>76.069774334451949</v>
      </c>
    </row>
    <row r="8" spans="2:11" s="20" customFormat="1" ht="16.5" x14ac:dyDescent="0.25">
      <c r="B8" s="53" t="s">
        <v>30</v>
      </c>
      <c r="C8" s="36"/>
      <c r="D8" s="37"/>
      <c r="E8" s="37"/>
      <c r="F8" s="37"/>
      <c r="G8" s="22">
        <v>912526600</v>
      </c>
      <c r="H8" s="22">
        <f>SUM(H9:H14)</f>
        <v>912526600</v>
      </c>
      <c r="I8" s="22">
        <f>SUM(I9:I14)</f>
        <v>646388898.92999995</v>
      </c>
      <c r="J8" s="23">
        <f t="shared" ref="J8:J18" si="0">I8/G8*100</f>
        <v>70.835074717821925</v>
      </c>
      <c r="K8" s="23">
        <f t="shared" ref="K8:K18" si="1">I8/H8*100</f>
        <v>70.835074717821925</v>
      </c>
    </row>
    <row r="9" spans="2:11" s="12" customFormat="1" ht="16.5" x14ac:dyDescent="0.25">
      <c r="B9" s="21" t="s">
        <v>31</v>
      </c>
      <c r="C9" s="36" t="s">
        <v>32</v>
      </c>
      <c r="D9" s="37"/>
      <c r="E9" s="37"/>
      <c r="F9" s="37"/>
      <c r="G9" s="22">
        <v>733952200</v>
      </c>
      <c r="H9" s="22">
        <v>733952200</v>
      </c>
      <c r="I9" s="22">
        <v>509900298.56</v>
      </c>
      <c r="J9" s="23">
        <f t="shared" si="0"/>
        <v>69.473229804338757</v>
      </c>
      <c r="K9" s="23">
        <f t="shared" si="1"/>
        <v>69.473229804338757</v>
      </c>
    </row>
    <row r="10" spans="2:11" s="12" customFormat="1" ht="33" x14ac:dyDescent="0.25">
      <c r="B10" s="21" t="s">
        <v>33</v>
      </c>
      <c r="C10" s="50" t="s">
        <v>34</v>
      </c>
      <c r="D10" s="50"/>
      <c r="E10" s="50"/>
      <c r="F10" s="50"/>
      <c r="G10" s="24">
        <v>9427400</v>
      </c>
      <c r="H10" s="24">
        <v>9427400</v>
      </c>
      <c r="I10" s="24">
        <v>5797526.2800000003</v>
      </c>
      <c r="J10" s="23">
        <f t="shared" si="0"/>
        <v>61.496555572055925</v>
      </c>
      <c r="K10" s="23">
        <f t="shared" si="1"/>
        <v>61.496555572055925</v>
      </c>
    </row>
    <row r="11" spans="2:11" s="12" customFormat="1" ht="16.5" x14ac:dyDescent="0.25">
      <c r="B11" s="21" t="s">
        <v>35</v>
      </c>
      <c r="C11" s="36" t="s">
        <v>36</v>
      </c>
      <c r="D11" s="37"/>
      <c r="E11" s="37"/>
      <c r="F11" s="37"/>
      <c r="G11" s="22">
        <v>98493900</v>
      </c>
      <c r="H11" s="22">
        <v>98493900</v>
      </c>
      <c r="I11" s="22">
        <v>79438895.5</v>
      </c>
      <c r="J11" s="23">
        <f t="shared" si="0"/>
        <v>80.653619665786408</v>
      </c>
      <c r="K11" s="23">
        <f t="shared" si="1"/>
        <v>80.653619665786408</v>
      </c>
    </row>
    <row r="12" spans="2:11" s="12" customFormat="1" ht="16.5" x14ac:dyDescent="0.25">
      <c r="B12" s="21" t="s">
        <v>37</v>
      </c>
      <c r="C12" s="36" t="s">
        <v>38</v>
      </c>
      <c r="D12" s="37"/>
      <c r="E12" s="37"/>
      <c r="F12" s="37"/>
      <c r="G12" s="22">
        <v>67182900</v>
      </c>
      <c r="H12" s="22">
        <v>67182900</v>
      </c>
      <c r="I12" s="22">
        <v>47145696.469999999</v>
      </c>
      <c r="J12" s="23">
        <f t="shared" si="0"/>
        <v>70.175143481451371</v>
      </c>
      <c r="K12" s="23">
        <f t="shared" si="1"/>
        <v>70.175143481451371</v>
      </c>
    </row>
    <row r="13" spans="2:11" s="12" customFormat="1" ht="16.5" x14ac:dyDescent="0.25">
      <c r="B13" s="21" t="s">
        <v>39</v>
      </c>
      <c r="C13" s="36" t="s">
        <v>40</v>
      </c>
      <c r="D13" s="37"/>
      <c r="E13" s="37"/>
      <c r="F13" s="37"/>
      <c r="G13" s="22">
        <v>3469000</v>
      </c>
      <c r="H13" s="22">
        <v>3469000</v>
      </c>
      <c r="I13" s="22">
        <v>4104112.61</v>
      </c>
      <c r="J13" s="23">
        <f t="shared" si="0"/>
        <v>118.30823320841742</v>
      </c>
      <c r="K13" s="23">
        <f t="shared" si="1"/>
        <v>118.30823320841742</v>
      </c>
    </row>
    <row r="14" spans="2:11" s="12" customFormat="1" ht="33" x14ac:dyDescent="0.25">
      <c r="B14" s="21" t="s">
        <v>41</v>
      </c>
      <c r="C14" s="51" t="s">
        <v>42</v>
      </c>
      <c r="D14" s="52"/>
      <c r="E14" s="52"/>
      <c r="F14" s="52"/>
      <c r="G14" s="24">
        <v>1200</v>
      </c>
      <c r="H14" s="24">
        <v>1200</v>
      </c>
      <c r="I14" s="24">
        <v>2369.5100000000002</v>
      </c>
      <c r="J14" s="23">
        <f t="shared" si="0"/>
        <v>197.45916666666668</v>
      </c>
      <c r="K14" s="23">
        <f t="shared" si="1"/>
        <v>197.45916666666668</v>
      </c>
    </row>
    <row r="15" spans="2:11" s="20" customFormat="1" ht="16.5" x14ac:dyDescent="0.25">
      <c r="B15" s="53" t="s">
        <v>43</v>
      </c>
      <c r="C15" s="36"/>
      <c r="D15" s="37"/>
      <c r="E15" s="37"/>
      <c r="F15" s="37"/>
      <c r="G15" s="22">
        <v>187127300</v>
      </c>
      <c r="H15" s="22">
        <f>SUM(H16:H20)</f>
        <v>187127300</v>
      </c>
      <c r="I15" s="22">
        <f>SUM(I16:I20)</f>
        <v>190115341.26000002</v>
      </c>
      <c r="J15" s="23">
        <f t="shared" si="0"/>
        <v>101.59679600998895</v>
      </c>
      <c r="K15" s="23">
        <f t="shared" si="1"/>
        <v>101.59679600998895</v>
      </c>
    </row>
    <row r="16" spans="2:11" s="12" customFormat="1" ht="33" x14ac:dyDescent="0.25">
      <c r="B16" s="21" t="s">
        <v>44</v>
      </c>
      <c r="C16" s="40" t="s">
        <v>45</v>
      </c>
      <c r="D16" s="41"/>
      <c r="E16" s="41"/>
      <c r="F16" s="41"/>
      <c r="G16" s="24">
        <v>155516700</v>
      </c>
      <c r="H16" s="24">
        <v>155516700</v>
      </c>
      <c r="I16" s="24">
        <v>149370433.44999999</v>
      </c>
      <c r="J16" s="23">
        <f t="shared" si="0"/>
        <v>96.047841453683105</v>
      </c>
      <c r="K16" s="23">
        <f t="shared" si="1"/>
        <v>96.047841453683105</v>
      </c>
    </row>
    <row r="17" spans="2:11" s="12" customFormat="1" ht="16.5" x14ac:dyDescent="0.25">
      <c r="B17" s="21" t="s">
        <v>46</v>
      </c>
      <c r="C17" s="38" t="s">
        <v>47</v>
      </c>
      <c r="D17" s="39"/>
      <c r="E17" s="39"/>
      <c r="F17" s="39"/>
      <c r="G17" s="22">
        <v>1270000</v>
      </c>
      <c r="H17" s="22">
        <v>1270000</v>
      </c>
      <c r="I17" s="22">
        <v>1261933.55</v>
      </c>
      <c r="J17" s="23">
        <f t="shared" si="0"/>
        <v>99.364846456692916</v>
      </c>
      <c r="K17" s="23">
        <f t="shared" si="1"/>
        <v>99.364846456692916</v>
      </c>
    </row>
    <row r="18" spans="2:11" s="12" customFormat="1" ht="16.5" x14ac:dyDescent="0.25">
      <c r="B18" s="21" t="s">
        <v>48</v>
      </c>
      <c r="C18" s="38" t="s">
        <v>49</v>
      </c>
      <c r="D18" s="39"/>
      <c r="E18" s="39"/>
      <c r="F18" s="39"/>
      <c r="G18" s="22">
        <v>24765000</v>
      </c>
      <c r="H18" s="22">
        <v>24765000</v>
      </c>
      <c r="I18" s="22">
        <v>22243981.800000001</v>
      </c>
      <c r="J18" s="23">
        <f t="shared" si="0"/>
        <v>89.820237431859482</v>
      </c>
      <c r="K18" s="23">
        <f t="shared" si="1"/>
        <v>89.820237431859482</v>
      </c>
    </row>
    <row r="19" spans="2:11" s="12" customFormat="1" ht="16.5" x14ac:dyDescent="0.25">
      <c r="B19" s="21" t="s">
        <v>50</v>
      </c>
      <c r="C19" s="38" t="s">
        <v>51</v>
      </c>
      <c r="D19" s="39"/>
      <c r="E19" s="39"/>
      <c r="F19" s="39"/>
      <c r="G19" s="22">
        <v>3557600</v>
      </c>
      <c r="H19" s="22">
        <v>3557600</v>
      </c>
      <c r="I19" s="22">
        <v>10581633.49</v>
      </c>
      <c r="J19" s="23" t="s">
        <v>52</v>
      </c>
      <c r="K19" s="23" t="s">
        <v>52</v>
      </c>
    </row>
    <row r="20" spans="2:11" s="12" customFormat="1" ht="16.5" x14ac:dyDescent="0.25">
      <c r="B20" s="21" t="s">
        <v>53</v>
      </c>
      <c r="C20" s="38" t="s">
        <v>54</v>
      </c>
      <c r="D20" s="39"/>
      <c r="E20" s="39"/>
      <c r="F20" s="39"/>
      <c r="G20" s="22">
        <v>2018000</v>
      </c>
      <c r="H20" s="22">
        <v>2018000</v>
      </c>
      <c r="I20" s="22">
        <v>6657358.9699999997</v>
      </c>
      <c r="J20" s="23" t="s">
        <v>52</v>
      </c>
      <c r="K20" s="23" t="s">
        <v>52</v>
      </c>
    </row>
    <row r="21" spans="2:11" s="20" customFormat="1" ht="16.5" x14ac:dyDescent="0.25">
      <c r="B21" s="53" t="s">
        <v>55</v>
      </c>
      <c r="C21" s="38" t="s">
        <v>56</v>
      </c>
      <c r="D21" s="39"/>
      <c r="E21" s="39"/>
      <c r="F21" s="39"/>
      <c r="G21" s="22">
        <v>1531193497.03</v>
      </c>
      <c r="H21" s="22">
        <f>SUM(H22+H27+H28+H29)</f>
        <v>1516623302.03</v>
      </c>
      <c r="I21" s="22">
        <f>SUM(I22+I27+I28+I29)</f>
        <v>840208720.37999988</v>
      </c>
      <c r="J21" s="54">
        <f t="shared" ref="J21:J27" si="2">I21/G21*100</f>
        <v>54.872798376542356</v>
      </c>
      <c r="K21" s="54">
        <f t="shared" ref="K21:K27" si="3">I21/H21*100</f>
        <v>55.399961167376276</v>
      </c>
    </row>
    <row r="22" spans="2:11" s="20" customFormat="1" ht="33" x14ac:dyDescent="0.25">
      <c r="B22" s="21" t="s">
        <v>57</v>
      </c>
      <c r="C22" s="55" t="s">
        <v>58</v>
      </c>
      <c r="D22" s="56"/>
      <c r="E22" s="56"/>
      <c r="F22" s="56"/>
      <c r="G22" s="24">
        <v>1553506840</v>
      </c>
      <c r="H22" s="24">
        <f>SUM(H23+H24+H25+H26)</f>
        <v>1531929645</v>
      </c>
      <c r="I22" s="24">
        <f>SUM(I23+I24+I25+I26)</f>
        <v>1016591819.65</v>
      </c>
      <c r="J22" s="54">
        <f t="shared" si="2"/>
        <v>65.438515845221517</v>
      </c>
      <c r="K22" s="54">
        <f t="shared" si="3"/>
        <v>66.360215886415602</v>
      </c>
    </row>
    <row r="23" spans="2:11" s="12" customFormat="1" ht="33" x14ac:dyDescent="0.25">
      <c r="B23" s="21" t="s">
        <v>59</v>
      </c>
      <c r="C23" s="38" t="s">
        <v>60</v>
      </c>
      <c r="D23" s="39"/>
      <c r="E23" s="39"/>
      <c r="F23" s="39"/>
      <c r="G23" s="26">
        <v>157241000</v>
      </c>
      <c r="H23" s="26">
        <v>133071500</v>
      </c>
      <c r="I23" s="26">
        <v>120837800</v>
      </c>
      <c r="J23" s="23">
        <f t="shared" si="2"/>
        <v>76.848786258037023</v>
      </c>
      <c r="K23" s="23">
        <f t="shared" si="3"/>
        <v>90.806671601357166</v>
      </c>
    </row>
    <row r="24" spans="2:11" s="12" customFormat="1" ht="33" x14ac:dyDescent="0.25">
      <c r="B24" s="21" t="s">
        <v>61</v>
      </c>
      <c r="C24" s="38" t="s">
        <v>62</v>
      </c>
      <c r="D24" s="39"/>
      <c r="E24" s="39"/>
      <c r="F24" s="39"/>
      <c r="G24" s="26">
        <v>421908600</v>
      </c>
      <c r="H24" s="26">
        <v>424217800</v>
      </c>
      <c r="I24" s="26">
        <v>287841876.75999999</v>
      </c>
      <c r="J24" s="23">
        <f t="shared" si="2"/>
        <v>68.223751959547627</v>
      </c>
      <c r="K24" s="23">
        <f t="shared" si="3"/>
        <v>67.852380725184091</v>
      </c>
    </row>
    <row r="25" spans="2:11" s="12" customFormat="1" ht="33" x14ac:dyDescent="0.25">
      <c r="B25" s="21" t="s">
        <v>63</v>
      </c>
      <c r="C25" s="38" t="s">
        <v>64</v>
      </c>
      <c r="D25" s="39"/>
      <c r="E25" s="39"/>
      <c r="F25" s="39"/>
      <c r="G25" s="26">
        <v>970786040</v>
      </c>
      <c r="H25" s="26">
        <v>968422676</v>
      </c>
      <c r="I25" s="26">
        <v>601921558</v>
      </c>
      <c r="J25" s="23">
        <f t="shared" si="2"/>
        <v>62.003524278120025</v>
      </c>
      <c r="K25" s="23">
        <f t="shared" si="3"/>
        <v>62.154839298703081</v>
      </c>
    </row>
    <row r="26" spans="2:11" s="12" customFormat="1" ht="16.5" x14ac:dyDescent="0.25">
      <c r="B26" s="27" t="s">
        <v>65</v>
      </c>
      <c r="C26" s="38" t="s">
        <v>66</v>
      </c>
      <c r="D26" s="39"/>
      <c r="E26" s="39"/>
      <c r="F26" s="39"/>
      <c r="G26" s="26">
        <v>3571200</v>
      </c>
      <c r="H26" s="26">
        <v>6217669</v>
      </c>
      <c r="I26" s="26">
        <v>5990584.8899999997</v>
      </c>
      <c r="J26" s="23">
        <f t="shared" si="2"/>
        <v>167.74711273521504</v>
      </c>
      <c r="K26" s="23">
        <f t="shared" si="3"/>
        <v>96.347761355581966</v>
      </c>
    </row>
    <row r="27" spans="2:11" s="20" customFormat="1" ht="16.5" x14ac:dyDescent="0.25">
      <c r="B27" s="21" t="s">
        <v>67</v>
      </c>
      <c r="C27" s="38" t="s">
        <v>68</v>
      </c>
      <c r="D27" s="39"/>
      <c r="E27" s="39"/>
      <c r="F27" s="39"/>
      <c r="G27" s="26">
        <v>10375000</v>
      </c>
      <c r="H27" s="26">
        <v>17382000</v>
      </c>
      <c r="I27" s="26">
        <v>7877000</v>
      </c>
      <c r="J27" s="23">
        <f t="shared" si="2"/>
        <v>75.922891566265065</v>
      </c>
      <c r="K27" s="23">
        <f t="shared" si="3"/>
        <v>45.316994592106781</v>
      </c>
    </row>
    <row r="28" spans="2:11" s="20" customFormat="1" ht="82.5" x14ac:dyDescent="0.25">
      <c r="B28" s="57" t="s">
        <v>69</v>
      </c>
      <c r="C28" s="55" t="s">
        <v>70</v>
      </c>
      <c r="D28" s="56"/>
      <c r="E28" s="56"/>
      <c r="F28" s="56"/>
      <c r="G28" s="26">
        <v>0</v>
      </c>
      <c r="H28" s="26">
        <v>0</v>
      </c>
      <c r="I28" s="26">
        <v>1981.68</v>
      </c>
      <c r="J28" s="23"/>
      <c r="K28" s="23"/>
    </row>
    <row r="29" spans="2:11" s="20" customFormat="1" ht="49.5" x14ac:dyDescent="0.25">
      <c r="B29" s="21" t="s">
        <v>71</v>
      </c>
      <c r="C29" s="55" t="s">
        <v>72</v>
      </c>
      <c r="D29" s="56"/>
      <c r="E29" s="56"/>
      <c r="F29" s="56"/>
      <c r="G29" s="26">
        <v>-32688342.969999999</v>
      </c>
      <c r="H29" s="26">
        <v>-32688342.969999999</v>
      </c>
      <c r="I29" s="26">
        <v>-184262080.94999999</v>
      </c>
      <c r="J29" s="23" t="s">
        <v>52</v>
      </c>
      <c r="K29" s="23" t="s">
        <v>52</v>
      </c>
    </row>
    <row r="30" spans="2:11" s="20" customFormat="1" ht="16.5" x14ac:dyDescent="0.25">
      <c r="B30" s="25" t="s">
        <v>73</v>
      </c>
      <c r="C30" s="42"/>
      <c r="D30" s="43"/>
      <c r="E30" s="43"/>
      <c r="F30" s="43"/>
      <c r="G30" s="28">
        <v>2630847397.0300002</v>
      </c>
      <c r="H30" s="28">
        <f>SUM(H7+H21)</f>
        <v>2616277202.0299997</v>
      </c>
      <c r="I30" s="28">
        <f>SUM(I7+I21)</f>
        <v>1676712960.5699997</v>
      </c>
      <c r="J30" s="47">
        <f t="shared" ref="J30:J31" si="4">I30/G30*100</f>
        <v>63.732809529844417</v>
      </c>
      <c r="K30" s="47">
        <f t="shared" ref="K30:K31" si="5">I30/H30*100</f>
        <v>64.087741133432601</v>
      </c>
    </row>
    <row r="31" spans="2:11" s="20" customFormat="1" ht="16.5" x14ac:dyDescent="0.25">
      <c r="B31" s="25" t="s">
        <v>74</v>
      </c>
      <c r="C31" s="34"/>
      <c r="D31" s="35"/>
      <c r="E31" s="35"/>
      <c r="F31" s="35"/>
      <c r="G31" s="28">
        <v>1660061357.03</v>
      </c>
      <c r="H31" s="28">
        <f>SUM(H30-H25)</f>
        <v>1647854526.0299997</v>
      </c>
      <c r="I31" s="28">
        <f>SUM(I30-I25)</f>
        <v>1074791402.5699997</v>
      </c>
      <c r="J31" s="47">
        <f t="shared" si="4"/>
        <v>64.744076959474484</v>
      </c>
      <c r="K31" s="47">
        <f t="shared" si="5"/>
        <v>65.223682405957277</v>
      </c>
    </row>
    <row r="32" spans="2:11" ht="94.5" x14ac:dyDescent="0.25">
      <c r="B32" s="1" t="s">
        <v>140</v>
      </c>
      <c r="C32" s="44" t="s">
        <v>141</v>
      </c>
      <c r="D32" s="45"/>
      <c r="E32" s="46"/>
      <c r="F32" s="2" t="s">
        <v>142</v>
      </c>
      <c r="G32" s="10" t="s">
        <v>75</v>
      </c>
      <c r="H32" s="10" t="s">
        <v>26</v>
      </c>
      <c r="I32" s="10" t="s">
        <v>112</v>
      </c>
      <c r="J32" s="10" t="s">
        <v>22</v>
      </c>
      <c r="K32" s="10" t="s">
        <v>21</v>
      </c>
    </row>
    <row r="33" spans="2:11" ht="15.75" x14ac:dyDescent="0.25">
      <c r="B33" s="1">
        <v>1</v>
      </c>
      <c r="C33" s="3"/>
      <c r="D33" s="4">
        <v>2</v>
      </c>
      <c r="E33" s="5"/>
      <c r="F33" s="1">
        <v>3</v>
      </c>
      <c r="G33" s="1">
        <v>4</v>
      </c>
      <c r="H33" s="1">
        <v>5</v>
      </c>
      <c r="I33" s="1">
        <v>6</v>
      </c>
      <c r="J33" s="1">
        <v>7</v>
      </c>
      <c r="K33" s="1">
        <v>8</v>
      </c>
    </row>
    <row r="34" spans="2:11" s="69" customFormat="1" ht="15.75" x14ac:dyDescent="0.25">
      <c r="B34" s="77" t="s">
        <v>316</v>
      </c>
      <c r="C34" s="78"/>
      <c r="D34" s="78"/>
      <c r="E34" s="78"/>
      <c r="F34" s="78"/>
      <c r="G34" s="78"/>
      <c r="H34" s="78"/>
      <c r="I34" s="78"/>
      <c r="J34" s="78"/>
      <c r="K34" s="79"/>
    </row>
    <row r="35" spans="2:11" ht="47.25" x14ac:dyDescent="0.25">
      <c r="B35" s="6" t="s">
        <v>143</v>
      </c>
      <c r="C35" s="33">
        <v>1</v>
      </c>
      <c r="D35" s="7">
        <v>0</v>
      </c>
      <c r="E35" s="8">
        <v>0</v>
      </c>
      <c r="F35" s="2"/>
      <c r="G35" s="11">
        <f>G36+G85+G97+G115+G120</f>
        <v>1262123068.96</v>
      </c>
      <c r="H35" s="11">
        <f>H36+H85+H97+H115+H120</f>
        <v>1256743856.96</v>
      </c>
      <c r="I35" s="11">
        <f>I36+I85+I97+I115+I120</f>
        <v>787190117.21999991</v>
      </c>
      <c r="J35" s="11">
        <f>I35/G35*100</f>
        <v>62.370313686497404</v>
      </c>
      <c r="K35" s="11">
        <f>I35/H35*100</f>
        <v>62.637275914295941</v>
      </c>
    </row>
    <row r="36" spans="2:11" ht="63" x14ac:dyDescent="0.25">
      <c r="B36" s="6" t="s">
        <v>144</v>
      </c>
      <c r="C36" s="33">
        <v>1</v>
      </c>
      <c r="D36" s="7">
        <v>1</v>
      </c>
      <c r="E36" s="8">
        <v>0</v>
      </c>
      <c r="F36" s="2"/>
      <c r="G36" s="11">
        <f>G37+G41+G45+G51+G56+G59+G62+G65+G68+G71+G78+G81</f>
        <v>1144798768.96</v>
      </c>
      <c r="H36" s="11">
        <f>H37+H41+H45+H51+H56+H59+H62+H65+H68+H71+H78+H81</f>
        <v>1139729160.96</v>
      </c>
      <c r="I36" s="11">
        <f>I37+I41+I45+I51+I56+I59+I62+I65+I68+I71+I78+I81</f>
        <v>706256264.5999999</v>
      </c>
      <c r="J36" s="11">
        <f t="shared" ref="J36:J99" si="6">I36/G36*100</f>
        <v>61.692612164634234</v>
      </c>
      <c r="K36" s="11">
        <f t="shared" ref="K36:K99" si="7">I36/H36*100</f>
        <v>61.967025920887764</v>
      </c>
    </row>
    <row r="37" spans="2:11" ht="94.5" x14ac:dyDescent="0.25">
      <c r="B37" s="6" t="s">
        <v>145</v>
      </c>
      <c r="C37" s="33">
        <v>1</v>
      </c>
      <c r="D37" s="7">
        <v>1</v>
      </c>
      <c r="E37" s="8">
        <v>59</v>
      </c>
      <c r="F37" s="2"/>
      <c r="G37" s="11">
        <f>G38</f>
        <v>255476800</v>
      </c>
      <c r="H37" s="11">
        <f>H38</f>
        <v>243180300</v>
      </c>
      <c r="I37" s="11">
        <f>I38</f>
        <v>183231889.25</v>
      </c>
      <c r="J37" s="11">
        <f t="shared" si="6"/>
        <v>71.721537630814225</v>
      </c>
      <c r="K37" s="11">
        <f t="shared" si="7"/>
        <v>75.348163173579437</v>
      </c>
    </row>
    <row r="38" spans="2:11" ht="31.5" x14ac:dyDescent="0.25">
      <c r="B38" s="9" t="s">
        <v>146</v>
      </c>
      <c r="C38" s="33">
        <v>1</v>
      </c>
      <c r="D38" s="7">
        <v>1</v>
      </c>
      <c r="E38" s="8">
        <v>59</v>
      </c>
      <c r="F38" s="2">
        <v>600</v>
      </c>
      <c r="G38" s="11">
        <f>G39+G40</f>
        <v>255476800</v>
      </c>
      <c r="H38" s="11">
        <f>H39+H40</f>
        <v>243180300</v>
      </c>
      <c r="I38" s="11">
        <f>I39+I40</f>
        <v>183231889.25</v>
      </c>
      <c r="J38" s="11">
        <f t="shared" si="6"/>
        <v>71.721537630814225</v>
      </c>
      <c r="K38" s="11">
        <f t="shared" si="7"/>
        <v>75.348163173579437</v>
      </c>
    </row>
    <row r="39" spans="2:11" ht="15.75" x14ac:dyDescent="0.25">
      <c r="B39" s="9" t="s">
        <v>147</v>
      </c>
      <c r="C39" s="33">
        <v>1</v>
      </c>
      <c r="D39" s="7">
        <v>1</v>
      </c>
      <c r="E39" s="8">
        <v>59</v>
      </c>
      <c r="F39" s="2">
        <v>610</v>
      </c>
      <c r="G39" s="11">
        <v>46915000</v>
      </c>
      <c r="H39" s="11">
        <v>41480100</v>
      </c>
      <c r="I39" s="11">
        <v>33648706.43</v>
      </c>
      <c r="J39" s="11">
        <f t="shared" si="6"/>
        <v>71.722703676862409</v>
      </c>
      <c r="K39" s="11">
        <f t="shared" si="7"/>
        <v>81.120118876280429</v>
      </c>
    </row>
    <row r="40" spans="2:11" ht="15.75" x14ac:dyDescent="0.25">
      <c r="B40" s="9" t="s">
        <v>148</v>
      </c>
      <c r="C40" s="33">
        <v>1</v>
      </c>
      <c r="D40" s="7">
        <v>1</v>
      </c>
      <c r="E40" s="8">
        <v>59</v>
      </c>
      <c r="F40" s="2">
        <v>620</v>
      </c>
      <c r="G40" s="11">
        <v>208561800</v>
      </c>
      <c r="H40" s="11">
        <v>201700200</v>
      </c>
      <c r="I40" s="11">
        <v>149583182.81999999</v>
      </c>
      <c r="J40" s="11">
        <f t="shared" si="6"/>
        <v>71.721275334217481</v>
      </c>
      <c r="K40" s="11">
        <f t="shared" si="7"/>
        <v>74.16114749514378</v>
      </c>
    </row>
    <row r="41" spans="2:11" ht="78.75" x14ac:dyDescent="0.25">
      <c r="B41" s="6" t="s">
        <v>149</v>
      </c>
      <c r="C41" s="33">
        <v>1</v>
      </c>
      <c r="D41" s="7">
        <v>1</v>
      </c>
      <c r="E41" s="8">
        <v>2101</v>
      </c>
      <c r="F41" s="2"/>
      <c r="G41" s="11">
        <f>G42</f>
        <v>2607391.48</v>
      </c>
      <c r="H41" s="11">
        <f>H42</f>
        <v>3911783.48</v>
      </c>
      <c r="I41" s="11">
        <f>I42</f>
        <v>1689009.12</v>
      </c>
      <c r="J41" s="11">
        <f t="shared" si="6"/>
        <v>64.777734105351911</v>
      </c>
      <c r="K41" s="11">
        <f t="shared" si="7"/>
        <v>43.177469525997388</v>
      </c>
    </row>
    <row r="42" spans="2:11" ht="31.5" x14ac:dyDescent="0.25">
      <c r="B42" s="9" t="s">
        <v>146</v>
      </c>
      <c r="C42" s="33">
        <v>1</v>
      </c>
      <c r="D42" s="7">
        <v>1</v>
      </c>
      <c r="E42" s="8">
        <v>2101</v>
      </c>
      <c r="F42" s="2">
        <v>600</v>
      </c>
      <c r="G42" s="11">
        <f>G43+G44</f>
        <v>2607391.48</v>
      </c>
      <c r="H42" s="11">
        <f>H43+H44</f>
        <v>3911783.48</v>
      </c>
      <c r="I42" s="11">
        <f>I43+I44</f>
        <v>1689009.12</v>
      </c>
      <c r="J42" s="11">
        <f t="shared" si="6"/>
        <v>64.777734105351911</v>
      </c>
      <c r="K42" s="11">
        <f t="shared" si="7"/>
        <v>43.177469525997388</v>
      </c>
    </row>
    <row r="43" spans="2:11" ht="15.75" x14ac:dyDescent="0.25">
      <c r="B43" s="9" t="s">
        <v>147</v>
      </c>
      <c r="C43" s="33">
        <v>1</v>
      </c>
      <c r="D43" s="7">
        <v>1</v>
      </c>
      <c r="E43" s="8">
        <v>2101</v>
      </c>
      <c r="F43" s="2">
        <v>610</v>
      </c>
      <c r="G43" s="11">
        <v>1854391.48</v>
      </c>
      <c r="H43" s="11">
        <v>2727283.48</v>
      </c>
      <c r="I43" s="11">
        <v>1371330.31</v>
      </c>
      <c r="J43" s="11">
        <f t="shared" si="6"/>
        <v>73.950421191538268</v>
      </c>
      <c r="K43" s="11">
        <f t="shared" si="7"/>
        <v>50.281913121843871</v>
      </c>
    </row>
    <row r="44" spans="2:11" ht="15.75" x14ac:dyDescent="0.25">
      <c r="B44" s="9" t="s">
        <v>148</v>
      </c>
      <c r="C44" s="33">
        <v>1</v>
      </c>
      <c r="D44" s="7">
        <v>1</v>
      </c>
      <c r="E44" s="8">
        <v>2101</v>
      </c>
      <c r="F44" s="2">
        <v>620</v>
      </c>
      <c r="G44" s="11">
        <v>753000</v>
      </c>
      <c r="H44" s="11">
        <v>1184500</v>
      </c>
      <c r="I44" s="11">
        <v>317678.81</v>
      </c>
      <c r="J44" s="11">
        <f t="shared" si="6"/>
        <v>42.188420982735728</v>
      </c>
      <c r="K44" s="11">
        <f t="shared" si="7"/>
        <v>26.819654706627265</v>
      </c>
    </row>
    <row r="45" spans="2:11" ht="110.25" x14ac:dyDescent="0.25">
      <c r="B45" s="6" t="s">
        <v>150</v>
      </c>
      <c r="C45" s="33">
        <v>1</v>
      </c>
      <c r="D45" s="7">
        <v>1</v>
      </c>
      <c r="E45" s="8">
        <v>2102</v>
      </c>
      <c r="F45" s="2"/>
      <c r="G45" s="11">
        <f>G46+G48</f>
        <v>18169377.48</v>
      </c>
      <c r="H45" s="11">
        <f>H46+H48</f>
        <v>33646177.480000004</v>
      </c>
      <c r="I45" s="11">
        <f>I46+I48</f>
        <v>22901942.009999998</v>
      </c>
      <c r="J45" s="11">
        <f t="shared" si="6"/>
        <v>126.04692722802078</v>
      </c>
      <c r="K45" s="11">
        <f t="shared" si="7"/>
        <v>68.066995199122971</v>
      </c>
    </row>
    <row r="46" spans="2:11" ht="31.5" x14ac:dyDescent="0.25">
      <c r="B46" s="9" t="s">
        <v>151</v>
      </c>
      <c r="C46" s="33">
        <v>1</v>
      </c>
      <c r="D46" s="7">
        <v>1</v>
      </c>
      <c r="E46" s="8">
        <v>2102</v>
      </c>
      <c r="F46" s="2">
        <v>200</v>
      </c>
      <c r="G46" s="11">
        <f>G47</f>
        <v>13879977.48</v>
      </c>
      <c r="H46" s="11">
        <f>H47</f>
        <v>27191023.48</v>
      </c>
      <c r="I46" s="11">
        <f>I47</f>
        <v>18746150.449999999</v>
      </c>
      <c r="J46" s="11">
        <f t="shared" si="6"/>
        <v>135.05893995153656</v>
      </c>
      <c r="K46" s="11">
        <f t="shared" si="7"/>
        <v>68.942423089695325</v>
      </c>
    </row>
    <row r="47" spans="2:11" ht="31.5" x14ac:dyDescent="0.25">
      <c r="B47" s="9" t="s">
        <v>152</v>
      </c>
      <c r="C47" s="33">
        <v>1</v>
      </c>
      <c r="D47" s="7">
        <v>1</v>
      </c>
      <c r="E47" s="8">
        <v>2102</v>
      </c>
      <c r="F47" s="2">
        <v>240</v>
      </c>
      <c r="G47" s="11">
        <v>13879977.48</v>
      </c>
      <c r="H47" s="11">
        <v>27191023.48</v>
      </c>
      <c r="I47" s="11">
        <v>18746150.449999999</v>
      </c>
      <c r="J47" s="11">
        <f t="shared" si="6"/>
        <v>135.05893995153656</v>
      </c>
      <c r="K47" s="11">
        <f t="shared" si="7"/>
        <v>68.942423089695325</v>
      </c>
    </row>
    <row r="48" spans="2:11" ht="31.5" x14ac:dyDescent="0.25">
      <c r="B48" s="9" t="s">
        <v>146</v>
      </c>
      <c r="C48" s="33">
        <v>1</v>
      </c>
      <c r="D48" s="7">
        <v>1</v>
      </c>
      <c r="E48" s="8">
        <v>2102</v>
      </c>
      <c r="F48" s="2">
        <v>600</v>
      </c>
      <c r="G48" s="11">
        <f>G49+G50</f>
        <v>4289400</v>
      </c>
      <c r="H48" s="11">
        <f>H49+H50</f>
        <v>6455154</v>
      </c>
      <c r="I48" s="11">
        <f>I49+I50</f>
        <v>4155791.56</v>
      </c>
      <c r="J48" s="11">
        <f t="shared" si="6"/>
        <v>96.885148505618503</v>
      </c>
      <c r="K48" s="11">
        <f t="shared" si="7"/>
        <v>64.379433240477297</v>
      </c>
    </row>
    <row r="49" spans="2:11" ht="15.75" x14ac:dyDescent="0.25">
      <c r="B49" s="9" t="s">
        <v>147</v>
      </c>
      <c r="C49" s="33">
        <v>1</v>
      </c>
      <c r="D49" s="7">
        <v>1</v>
      </c>
      <c r="E49" s="8">
        <v>2102</v>
      </c>
      <c r="F49" s="2">
        <v>610</v>
      </c>
      <c r="G49" s="11">
        <v>2900600</v>
      </c>
      <c r="H49" s="11">
        <v>5249954</v>
      </c>
      <c r="I49" s="11">
        <v>3765791.56</v>
      </c>
      <c r="J49" s="11">
        <f t="shared" si="6"/>
        <v>129.82802040957046</v>
      </c>
      <c r="K49" s="11">
        <f t="shared" si="7"/>
        <v>71.729991538973479</v>
      </c>
    </row>
    <row r="50" spans="2:11" ht="15.75" x14ac:dyDescent="0.25">
      <c r="B50" s="9" t="s">
        <v>148</v>
      </c>
      <c r="C50" s="33">
        <v>1</v>
      </c>
      <c r="D50" s="7">
        <v>1</v>
      </c>
      <c r="E50" s="8">
        <v>2102</v>
      </c>
      <c r="F50" s="2">
        <v>620</v>
      </c>
      <c r="G50" s="11">
        <v>1388800</v>
      </c>
      <c r="H50" s="11">
        <v>1205200</v>
      </c>
      <c r="I50" s="11">
        <v>390000</v>
      </c>
      <c r="J50" s="11">
        <f t="shared" si="6"/>
        <v>28.081797235023043</v>
      </c>
      <c r="K50" s="11">
        <f t="shared" si="7"/>
        <v>32.359774311317622</v>
      </c>
    </row>
    <row r="51" spans="2:11" ht="94.5" x14ac:dyDescent="0.25">
      <c r="B51" s="9" t="s">
        <v>153</v>
      </c>
      <c r="C51" s="33">
        <v>1</v>
      </c>
      <c r="D51" s="7">
        <v>1</v>
      </c>
      <c r="E51" s="8">
        <v>5404</v>
      </c>
      <c r="F51" s="1"/>
      <c r="G51" s="11">
        <f>G52+G54</f>
        <v>45244700</v>
      </c>
      <c r="H51" s="11">
        <f>H52+H54</f>
        <v>45244700</v>
      </c>
      <c r="I51" s="11">
        <f>I52+I54</f>
        <v>31742831.91</v>
      </c>
      <c r="J51" s="11">
        <f t="shared" si="6"/>
        <v>70.158122188897266</v>
      </c>
      <c r="K51" s="11">
        <f t="shared" si="7"/>
        <v>70.158122188897266</v>
      </c>
    </row>
    <row r="52" spans="2:11" ht="31.5" x14ac:dyDescent="0.25">
      <c r="B52" s="9" t="s">
        <v>151</v>
      </c>
      <c r="C52" s="33">
        <v>1</v>
      </c>
      <c r="D52" s="7">
        <v>1</v>
      </c>
      <c r="E52" s="8">
        <v>5404</v>
      </c>
      <c r="F52" s="2">
        <v>200</v>
      </c>
      <c r="G52" s="11">
        <f>G53</f>
        <v>45244700</v>
      </c>
      <c r="H52" s="11">
        <f>H53</f>
        <v>44844700</v>
      </c>
      <c r="I52" s="11">
        <f>I53</f>
        <v>31554891.91</v>
      </c>
      <c r="J52" s="11">
        <f t="shared" si="6"/>
        <v>69.742736519415544</v>
      </c>
      <c r="K52" s="11">
        <f t="shared" si="7"/>
        <v>70.364818830318853</v>
      </c>
    </row>
    <row r="53" spans="2:11" ht="31.5" x14ac:dyDescent="0.25">
      <c r="B53" s="9" t="s">
        <v>152</v>
      </c>
      <c r="C53" s="33">
        <v>1</v>
      </c>
      <c r="D53" s="7">
        <v>1</v>
      </c>
      <c r="E53" s="8">
        <v>5404</v>
      </c>
      <c r="F53" s="2">
        <v>240</v>
      </c>
      <c r="G53" s="11">
        <v>45244700</v>
      </c>
      <c r="H53" s="11">
        <v>44844700</v>
      </c>
      <c r="I53" s="11">
        <v>31554891.91</v>
      </c>
      <c r="J53" s="11">
        <f t="shared" si="6"/>
        <v>69.742736519415544</v>
      </c>
      <c r="K53" s="11">
        <f t="shared" si="7"/>
        <v>70.364818830318853</v>
      </c>
    </row>
    <row r="54" spans="2:11" ht="31.5" x14ac:dyDescent="0.25">
      <c r="B54" s="9" t="s">
        <v>146</v>
      </c>
      <c r="C54" s="33">
        <v>1</v>
      </c>
      <c r="D54" s="7">
        <v>1</v>
      </c>
      <c r="E54" s="8">
        <v>5404</v>
      </c>
      <c r="F54" s="1">
        <v>600</v>
      </c>
      <c r="G54" s="11">
        <f>G55</f>
        <v>0</v>
      </c>
      <c r="H54" s="11">
        <f>H55</f>
        <v>400000</v>
      </c>
      <c r="I54" s="11">
        <f>I55</f>
        <v>187940</v>
      </c>
      <c r="J54" s="11"/>
      <c r="K54" s="11">
        <f t="shared" si="7"/>
        <v>46.984999999999999</v>
      </c>
    </row>
    <row r="55" spans="2:11" ht="15.75" x14ac:dyDescent="0.25">
      <c r="B55" s="9" t="s">
        <v>147</v>
      </c>
      <c r="C55" s="33">
        <v>1</v>
      </c>
      <c r="D55" s="7">
        <v>1</v>
      </c>
      <c r="E55" s="8">
        <v>5404</v>
      </c>
      <c r="F55" s="1">
        <v>610</v>
      </c>
      <c r="G55" s="11"/>
      <c r="H55" s="11">
        <v>400000</v>
      </c>
      <c r="I55" s="11">
        <v>187940</v>
      </c>
      <c r="J55" s="11"/>
      <c r="K55" s="11">
        <f t="shared" si="7"/>
        <v>46.984999999999999</v>
      </c>
    </row>
    <row r="56" spans="2:11" ht="126" x14ac:dyDescent="0.25">
      <c r="B56" s="6" t="s">
        <v>154</v>
      </c>
      <c r="C56" s="33">
        <v>1</v>
      </c>
      <c r="D56" s="7">
        <v>1</v>
      </c>
      <c r="E56" s="8">
        <v>5425</v>
      </c>
      <c r="F56" s="2"/>
      <c r="G56" s="11">
        <f t="shared" ref="G56:I57" si="8">G57</f>
        <v>2445000</v>
      </c>
      <c r="H56" s="11">
        <f t="shared" si="8"/>
        <v>2445000</v>
      </c>
      <c r="I56" s="11">
        <f t="shared" si="8"/>
        <v>1185190.71</v>
      </c>
      <c r="J56" s="11">
        <f t="shared" si="6"/>
        <v>48.474057668711659</v>
      </c>
      <c r="K56" s="11">
        <f t="shared" si="7"/>
        <v>48.474057668711659</v>
      </c>
    </row>
    <row r="57" spans="2:11" ht="31.5" x14ac:dyDescent="0.25">
      <c r="B57" s="9" t="s">
        <v>146</v>
      </c>
      <c r="C57" s="33">
        <v>1</v>
      </c>
      <c r="D57" s="7">
        <v>1</v>
      </c>
      <c r="E57" s="8">
        <v>5425</v>
      </c>
      <c r="F57" s="2">
        <v>600</v>
      </c>
      <c r="G57" s="11">
        <f t="shared" si="8"/>
        <v>2445000</v>
      </c>
      <c r="H57" s="11">
        <f t="shared" si="8"/>
        <v>2445000</v>
      </c>
      <c r="I57" s="11">
        <f t="shared" si="8"/>
        <v>1185190.71</v>
      </c>
      <c r="J57" s="11">
        <f t="shared" si="6"/>
        <v>48.474057668711659</v>
      </c>
      <c r="K57" s="11">
        <f t="shared" si="7"/>
        <v>48.474057668711659</v>
      </c>
    </row>
    <row r="58" spans="2:11" ht="15.75" x14ac:dyDescent="0.25">
      <c r="B58" s="9" t="s">
        <v>148</v>
      </c>
      <c r="C58" s="33">
        <v>1</v>
      </c>
      <c r="D58" s="7">
        <v>1</v>
      </c>
      <c r="E58" s="8">
        <v>5425</v>
      </c>
      <c r="F58" s="2">
        <v>620</v>
      </c>
      <c r="G58" s="11">
        <v>2445000</v>
      </c>
      <c r="H58" s="11">
        <v>2445000</v>
      </c>
      <c r="I58" s="11">
        <v>1185190.71</v>
      </c>
      <c r="J58" s="11">
        <f t="shared" si="6"/>
        <v>48.474057668711659</v>
      </c>
      <c r="K58" s="11">
        <f t="shared" si="7"/>
        <v>48.474057668711659</v>
      </c>
    </row>
    <row r="59" spans="2:11" ht="94.5" x14ac:dyDescent="0.25">
      <c r="B59" s="6" t="s">
        <v>155</v>
      </c>
      <c r="C59" s="33">
        <v>1</v>
      </c>
      <c r="D59" s="7">
        <v>1</v>
      </c>
      <c r="E59" s="8">
        <v>5502</v>
      </c>
      <c r="F59" s="2"/>
      <c r="G59" s="11">
        <f t="shared" ref="G59:I60" si="9">G60</f>
        <v>540319500</v>
      </c>
      <c r="H59" s="11">
        <f t="shared" si="9"/>
        <v>533490500</v>
      </c>
      <c r="I59" s="11">
        <f t="shared" si="9"/>
        <v>317412306.77999997</v>
      </c>
      <c r="J59" s="11">
        <f t="shared" si="6"/>
        <v>58.745299175765439</v>
      </c>
      <c r="K59" s="11">
        <f t="shared" si="7"/>
        <v>59.497274418194877</v>
      </c>
    </row>
    <row r="60" spans="2:11" ht="31.5" x14ac:dyDescent="0.25">
      <c r="B60" s="9" t="s">
        <v>146</v>
      </c>
      <c r="C60" s="33">
        <v>1</v>
      </c>
      <c r="D60" s="7">
        <v>1</v>
      </c>
      <c r="E60" s="8">
        <v>5502</v>
      </c>
      <c r="F60" s="2">
        <v>600</v>
      </c>
      <c r="G60" s="11">
        <f t="shared" si="9"/>
        <v>540319500</v>
      </c>
      <c r="H60" s="11">
        <f t="shared" si="9"/>
        <v>533490500</v>
      </c>
      <c r="I60" s="11">
        <f t="shared" si="9"/>
        <v>317412306.77999997</v>
      </c>
      <c r="J60" s="11">
        <f t="shared" si="6"/>
        <v>58.745299175765439</v>
      </c>
      <c r="K60" s="11">
        <f t="shared" si="7"/>
        <v>59.497274418194877</v>
      </c>
    </row>
    <row r="61" spans="2:11" ht="15.75" x14ac:dyDescent="0.25">
      <c r="B61" s="9" t="s">
        <v>147</v>
      </c>
      <c r="C61" s="33">
        <v>1</v>
      </c>
      <c r="D61" s="7">
        <v>1</v>
      </c>
      <c r="E61" s="8">
        <v>5502</v>
      </c>
      <c r="F61" s="2">
        <v>610</v>
      </c>
      <c r="G61" s="11">
        <v>540319500</v>
      </c>
      <c r="H61" s="11">
        <v>533490500</v>
      </c>
      <c r="I61" s="11">
        <v>317412306.77999997</v>
      </c>
      <c r="J61" s="11">
        <f t="shared" si="6"/>
        <v>58.745299175765439</v>
      </c>
      <c r="K61" s="11">
        <f t="shared" si="7"/>
        <v>59.497274418194877</v>
      </c>
    </row>
    <row r="62" spans="2:11" ht="110.25" x14ac:dyDescent="0.25">
      <c r="B62" s="6" t="s">
        <v>156</v>
      </c>
      <c r="C62" s="33">
        <v>1</v>
      </c>
      <c r="D62" s="7">
        <v>1</v>
      </c>
      <c r="E62" s="8">
        <v>5503</v>
      </c>
      <c r="F62" s="2"/>
      <c r="G62" s="11">
        <f t="shared" ref="G62:I63" si="10">G63</f>
        <v>206045000</v>
      </c>
      <c r="H62" s="11">
        <f t="shared" si="10"/>
        <v>206045000</v>
      </c>
      <c r="I62" s="11">
        <f t="shared" si="10"/>
        <v>113056159.53</v>
      </c>
      <c r="J62" s="11">
        <f t="shared" si="6"/>
        <v>54.869644752359925</v>
      </c>
      <c r="K62" s="11">
        <f t="shared" si="7"/>
        <v>54.869644752359925</v>
      </c>
    </row>
    <row r="63" spans="2:11" ht="31.5" x14ac:dyDescent="0.25">
      <c r="B63" s="9" t="s">
        <v>146</v>
      </c>
      <c r="C63" s="33">
        <v>1</v>
      </c>
      <c r="D63" s="7">
        <v>1</v>
      </c>
      <c r="E63" s="8">
        <v>5503</v>
      </c>
      <c r="F63" s="2">
        <v>600</v>
      </c>
      <c r="G63" s="11">
        <f t="shared" si="10"/>
        <v>206045000</v>
      </c>
      <c r="H63" s="11">
        <f t="shared" si="10"/>
        <v>206045000</v>
      </c>
      <c r="I63" s="11">
        <f t="shared" si="10"/>
        <v>113056159.53</v>
      </c>
      <c r="J63" s="11">
        <f t="shared" si="6"/>
        <v>54.869644752359925</v>
      </c>
      <c r="K63" s="11">
        <f t="shared" si="7"/>
        <v>54.869644752359925</v>
      </c>
    </row>
    <row r="64" spans="2:11" ht="15.75" x14ac:dyDescent="0.25">
      <c r="B64" s="9" t="s">
        <v>148</v>
      </c>
      <c r="C64" s="33">
        <v>1</v>
      </c>
      <c r="D64" s="7">
        <v>1</v>
      </c>
      <c r="E64" s="8">
        <v>5503</v>
      </c>
      <c r="F64" s="2">
        <v>620</v>
      </c>
      <c r="G64" s="11">
        <v>206045000</v>
      </c>
      <c r="H64" s="11">
        <v>206045000</v>
      </c>
      <c r="I64" s="11">
        <v>113056159.53</v>
      </c>
      <c r="J64" s="11">
        <f t="shared" si="6"/>
        <v>54.869644752359925</v>
      </c>
      <c r="K64" s="11">
        <f t="shared" si="7"/>
        <v>54.869644752359925</v>
      </c>
    </row>
    <row r="65" spans="2:11" ht="141.75" x14ac:dyDescent="0.25">
      <c r="B65" s="6" t="s">
        <v>157</v>
      </c>
      <c r="C65" s="33">
        <v>1</v>
      </c>
      <c r="D65" s="7">
        <v>1</v>
      </c>
      <c r="E65" s="8">
        <v>5504</v>
      </c>
      <c r="F65" s="2"/>
      <c r="G65" s="11">
        <f t="shared" ref="G65:I66" si="11">G66</f>
        <v>48661000</v>
      </c>
      <c r="H65" s="11">
        <f t="shared" si="11"/>
        <v>48661000</v>
      </c>
      <c r="I65" s="11">
        <f t="shared" si="11"/>
        <v>23821276</v>
      </c>
      <c r="J65" s="11">
        <f t="shared" si="6"/>
        <v>48.953527465526811</v>
      </c>
      <c r="K65" s="11">
        <f t="shared" si="7"/>
        <v>48.953527465526811</v>
      </c>
    </row>
    <row r="66" spans="2:11" ht="31.5" x14ac:dyDescent="0.25">
      <c r="B66" s="9" t="s">
        <v>146</v>
      </c>
      <c r="C66" s="33">
        <v>1</v>
      </c>
      <c r="D66" s="7">
        <v>1</v>
      </c>
      <c r="E66" s="8">
        <v>5504</v>
      </c>
      <c r="F66" s="2">
        <v>600</v>
      </c>
      <c r="G66" s="11">
        <f t="shared" si="11"/>
        <v>48661000</v>
      </c>
      <c r="H66" s="11">
        <f t="shared" si="11"/>
        <v>48661000</v>
      </c>
      <c r="I66" s="11">
        <f t="shared" si="11"/>
        <v>23821276</v>
      </c>
      <c r="J66" s="11">
        <f t="shared" si="6"/>
        <v>48.953527465526811</v>
      </c>
      <c r="K66" s="11">
        <f t="shared" si="7"/>
        <v>48.953527465526811</v>
      </c>
    </row>
    <row r="67" spans="2:11" ht="15.75" x14ac:dyDescent="0.25">
      <c r="B67" s="9" t="s">
        <v>147</v>
      </c>
      <c r="C67" s="33">
        <v>1</v>
      </c>
      <c r="D67" s="7">
        <v>1</v>
      </c>
      <c r="E67" s="8">
        <v>5504</v>
      </c>
      <c r="F67" s="2">
        <v>610</v>
      </c>
      <c r="G67" s="11">
        <v>48661000</v>
      </c>
      <c r="H67" s="11">
        <v>48661000</v>
      </c>
      <c r="I67" s="11">
        <v>23821276</v>
      </c>
      <c r="J67" s="11">
        <f t="shared" si="6"/>
        <v>48.953527465526811</v>
      </c>
      <c r="K67" s="11">
        <f t="shared" si="7"/>
        <v>48.953527465526811</v>
      </c>
    </row>
    <row r="68" spans="2:11" ht="126" x14ac:dyDescent="0.25">
      <c r="B68" s="6" t="s">
        <v>158</v>
      </c>
      <c r="C68" s="33">
        <v>1</v>
      </c>
      <c r="D68" s="7">
        <v>1</v>
      </c>
      <c r="E68" s="8">
        <v>5506</v>
      </c>
      <c r="F68" s="2"/>
      <c r="G68" s="11">
        <f t="shared" ref="G68:I69" si="12">G69</f>
        <v>419000</v>
      </c>
      <c r="H68" s="11">
        <f t="shared" si="12"/>
        <v>419000</v>
      </c>
      <c r="I68" s="11">
        <f t="shared" si="12"/>
        <v>297541</v>
      </c>
      <c r="J68" s="11">
        <f t="shared" si="6"/>
        <v>71.01217183770882</v>
      </c>
      <c r="K68" s="11">
        <f t="shared" si="7"/>
        <v>71.01217183770882</v>
      </c>
    </row>
    <row r="69" spans="2:11" ht="31.5" x14ac:dyDescent="0.25">
      <c r="B69" s="9" t="s">
        <v>146</v>
      </c>
      <c r="C69" s="33">
        <v>1</v>
      </c>
      <c r="D69" s="7">
        <v>1</v>
      </c>
      <c r="E69" s="8">
        <v>5506</v>
      </c>
      <c r="F69" s="2">
        <v>600</v>
      </c>
      <c r="G69" s="11">
        <f t="shared" si="12"/>
        <v>419000</v>
      </c>
      <c r="H69" s="11">
        <f t="shared" si="12"/>
        <v>419000</v>
      </c>
      <c r="I69" s="11">
        <f t="shared" si="12"/>
        <v>297541</v>
      </c>
      <c r="J69" s="11">
        <f t="shared" si="6"/>
        <v>71.01217183770882</v>
      </c>
      <c r="K69" s="11">
        <f t="shared" si="7"/>
        <v>71.01217183770882</v>
      </c>
    </row>
    <row r="70" spans="2:11" ht="15.75" x14ac:dyDescent="0.25">
      <c r="B70" s="9" t="s">
        <v>147</v>
      </c>
      <c r="C70" s="33">
        <v>1</v>
      </c>
      <c r="D70" s="7">
        <v>1</v>
      </c>
      <c r="E70" s="8">
        <v>5506</v>
      </c>
      <c r="F70" s="2">
        <v>610</v>
      </c>
      <c r="G70" s="11">
        <v>419000</v>
      </c>
      <c r="H70" s="11">
        <v>419000</v>
      </c>
      <c r="I70" s="11">
        <v>297541</v>
      </c>
      <c r="J70" s="11">
        <f t="shared" si="6"/>
        <v>71.01217183770882</v>
      </c>
      <c r="K70" s="11">
        <f t="shared" si="7"/>
        <v>71.01217183770882</v>
      </c>
    </row>
    <row r="71" spans="2:11" ht="126" x14ac:dyDescent="0.25">
      <c r="B71" s="6" t="s">
        <v>159</v>
      </c>
      <c r="C71" s="33">
        <v>1</v>
      </c>
      <c r="D71" s="7">
        <v>1</v>
      </c>
      <c r="E71" s="8">
        <v>5507</v>
      </c>
      <c r="F71" s="2"/>
      <c r="G71" s="11">
        <f>G72+G74+G76</f>
        <v>23176000</v>
      </c>
      <c r="H71" s="11">
        <f>H72+H74+H76</f>
        <v>19176000</v>
      </c>
      <c r="I71" s="11">
        <f>I72+I74+I76</f>
        <v>8570749.2899999991</v>
      </c>
      <c r="J71" s="11">
        <f t="shared" si="6"/>
        <v>36.981141223679664</v>
      </c>
      <c r="K71" s="11">
        <f t="shared" si="7"/>
        <v>44.695188204005007</v>
      </c>
    </row>
    <row r="72" spans="2:11" ht="63" x14ac:dyDescent="0.25">
      <c r="B72" s="9" t="s">
        <v>160</v>
      </c>
      <c r="C72" s="33">
        <v>1</v>
      </c>
      <c r="D72" s="7">
        <v>1</v>
      </c>
      <c r="E72" s="8">
        <v>5507</v>
      </c>
      <c r="F72" s="2">
        <v>100</v>
      </c>
      <c r="G72" s="11">
        <f>G73</f>
        <v>861000</v>
      </c>
      <c r="H72" s="11">
        <f>H73</f>
        <v>742901</v>
      </c>
      <c r="I72" s="11">
        <f>I73</f>
        <v>403124.32</v>
      </c>
      <c r="J72" s="11">
        <f t="shared" si="6"/>
        <v>46.820478513356562</v>
      </c>
      <c r="K72" s="11">
        <f t="shared" si="7"/>
        <v>54.263531749183272</v>
      </c>
    </row>
    <row r="73" spans="2:11" ht="15.75" x14ac:dyDescent="0.25">
      <c r="B73" s="9" t="s">
        <v>161</v>
      </c>
      <c r="C73" s="33">
        <v>1</v>
      </c>
      <c r="D73" s="7">
        <v>1</v>
      </c>
      <c r="E73" s="8">
        <v>5507</v>
      </c>
      <c r="F73" s="2">
        <v>110</v>
      </c>
      <c r="G73" s="11">
        <v>861000</v>
      </c>
      <c r="H73" s="11">
        <v>742901</v>
      </c>
      <c r="I73" s="11">
        <v>403124.32</v>
      </c>
      <c r="J73" s="11">
        <f t="shared" si="6"/>
        <v>46.820478513356562</v>
      </c>
      <c r="K73" s="11">
        <f t="shared" si="7"/>
        <v>54.263531749183272</v>
      </c>
    </row>
    <row r="74" spans="2:11" ht="31.5" x14ac:dyDescent="0.25">
      <c r="B74" s="9" t="s">
        <v>151</v>
      </c>
      <c r="C74" s="33">
        <v>1</v>
      </c>
      <c r="D74" s="7">
        <v>1</v>
      </c>
      <c r="E74" s="8">
        <v>5507</v>
      </c>
      <c r="F74" s="2">
        <v>200</v>
      </c>
      <c r="G74" s="11">
        <f>G75</f>
        <v>39000</v>
      </c>
      <c r="H74" s="11">
        <f>H75</f>
        <v>157099</v>
      </c>
      <c r="I74" s="11">
        <f>I75</f>
        <v>122099</v>
      </c>
      <c r="J74" s="11" t="s">
        <v>52</v>
      </c>
      <c r="K74" s="11">
        <f t="shared" si="7"/>
        <v>77.721054876224542</v>
      </c>
    </row>
    <row r="75" spans="2:11" ht="31.5" x14ac:dyDescent="0.25">
      <c r="B75" s="9" t="s">
        <v>152</v>
      </c>
      <c r="C75" s="33">
        <v>1</v>
      </c>
      <c r="D75" s="7">
        <v>1</v>
      </c>
      <c r="E75" s="8">
        <v>5507</v>
      </c>
      <c r="F75" s="2">
        <v>240</v>
      </c>
      <c r="G75" s="11">
        <v>39000</v>
      </c>
      <c r="H75" s="11">
        <v>157099</v>
      </c>
      <c r="I75" s="11">
        <v>122099</v>
      </c>
      <c r="J75" s="11" t="s">
        <v>52</v>
      </c>
      <c r="K75" s="11">
        <f t="shared" si="7"/>
        <v>77.721054876224542</v>
      </c>
    </row>
    <row r="76" spans="2:11" ht="31.5" x14ac:dyDescent="0.25">
      <c r="B76" s="9" t="s">
        <v>146</v>
      </c>
      <c r="C76" s="33">
        <v>1</v>
      </c>
      <c r="D76" s="7">
        <v>1</v>
      </c>
      <c r="E76" s="8">
        <v>5507</v>
      </c>
      <c r="F76" s="2">
        <v>600</v>
      </c>
      <c r="G76" s="11">
        <f>G77</f>
        <v>22276000</v>
      </c>
      <c r="H76" s="11">
        <f>H77</f>
        <v>18276000</v>
      </c>
      <c r="I76" s="11">
        <f>I77</f>
        <v>8045525.9699999997</v>
      </c>
      <c r="J76" s="11">
        <f t="shared" si="6"/>
        <v>36.117462605494701</v>
      </c>
      <c r="K76" s="11">
        <f t="shared" si="7"/>
        <v>44.022357025607349</v>
      </c>
    </row>
    <row r="77" spans="2:11" ht="15.75" x14ac:dyDescent="0.25">
      <c r="B77" s="9" t="s">
        <v>148</v>
      </c>
      <c r="C77" s="33">
        <v>1</v>
      </c>
      <c r="D77" s="7">
        <v>1</v>
      </c>
      <c r="E77" s="8">
        <v>5507</v>
      </c>
      <c r="F77" s="2">
        <v>620</v>
      </c>
      <c r="G77" s="11">
        <v>22276000</v>
      </c>
      <c r="H77" s="11">
        <v>18276000</v>
      </c>
      <c r="I77" s="11">
        <v>8045525.9699999997</v>
      </c>
      <c r="J77" s="11">
        <f t="shared" si="6"/>
        <v>36.117462605494701</v>
      </c>
      <c r="K77" s="11">
        <f t="shared" si="7"/>
        <v>44.022357025607349</v>
      </c>
    </row>
    <row r="78" spans="2:11" ht="94.5" x14ac:dyDescent="0.25">
      <c r="B78" s="6" t="s">
        <v>162</v>
      </c>
      <c r="C78" s="33">
        <v>1</v>
      </c>
      <c r="D78" s="7">
        <v>1</v>
      </c>
      <c r="E78" s="8">
        <v>5602</v>
      </c>
      <c r="F78" s="2"/>
      <c r="G78" s="11">
        <f t="shared" ref="G78:I79" si="13">G79</f>
        <v>25000</v>
      </c>
      <c r="H78" s="11">
        <f t="shared" si="13"/>
        <v>425000</v>
      </c>
      <c r="I78" s="11">
        <f t="shared" si="13"/>
        <v>425000</v>
      </c>
      <c r="J78" s="11" t="s">
        <v>52</v>
      </c>
      <c r="K78" s="11">
        <f t="shared" si="7"/>
        <v>100</v>
      </c>
    </row>
    <row r="79" spans="2:11" ht="31.5" x14ac:dyDescent="0.25">
      <c r="B79" s="9" t="s">
        <v>146</v>
      </c>
      <c r="C79" s="33">
        <v>1</v>
      </c>
      <c r="D79" s="7">
        <v>1</v>
      </c>
      <c r="E79" s="8">
        <v>5602</v>
      </c>
      <c r="F79" s="2">
        <v>600</v>
      </c>
      <c r="G79" s="11">
        <f t="shared" si="13"/>
        <v>25000</v>
      </c>
      <c r="H79" s="11">
        <f t="shared" si="13"/>
        <v>425000</v>
      </c>
      <c r="I79" s="11">
        <f t="shared" si="13"/>
        <v>425000</v>
      </c>
      <c r="J79" s="11" t="s">
        <v>52</v>
      </c>
      <c r="K79" s="11">
        <f t="shared" si="7"/>
        <v>100</v>
      </c>
    </row>
    <row r="80" spans="2:11" ht="15.75" x14ac:dyDescent="0.25">
      <c r="B80" s="9" t="s">
        <v>147</v>
      </c>
      <c r="C80" s="33">
        <v>1</v>
      </c>
      <c r="D80" s="7">
        <v>1</v>
      </c>
      <c r="E80" s="8">
        <v>5602</v>
      </c>
      <c r="F80" s="2">
        <v>610</v>
      </c>
      <c r="G80" s="11">
        <v>25000</v>
      </c>
      <c r="H80" s="11">
        <v>425000</v>
      </c>
      <c r="I80" s="11">
        <v>425000</v>
      </c>
      <c r="J80" s="11" t="s">
        <v>52</v>
      </c>
      <c r="K80" s="11">
        <f t="shared" si="7"/>
        <v>100</v>
      </c>
    </row>
    <row r="81" spans="2:11" ht="110.25" x14ac:dyDescent="0.25">
      <c r="B81" s="6" t="s">
        <v>163</v>
      </c>
      <c r="C81" s="33">
        <v>1</v>
      </c>
      <c r="D81" s="7">
        <v>1</v>
      </c>
      <c r="E81" s="8">
        <v>5608</v>
      </c>
      <c r="F81" s="2"/>
      <c r="G81" s="11">
        <f>G82</f>
        <v>2210000</v>
      </c>
      <c r="H81" s="11">
        <f>H82</f>
        <v>3084700</v>
      </c>
      <c r="I81" s="11">
        <f>I82</f>
        <v>1922369</v>
      </c>
      <c r="J81" s="11">
        <f t="shared" si="6"/>
        <v>86.985022624434393</v>
      </c>
      <c r="K81" s="11">
        <f t="shared" si="7"/>
        <v>62.319480014263952</v>
      </c>
    </row>
    <row r="82" spans="2:11" ht="31.5" x14ac:dyDescent="0.25">
      <c r="B82" s="9" t="s">
        <v>146</v>
      </c>
      <c r="C82" s="33">
        <v>1</v>
      </c>
      <c r="D82" s="7">
        <v>1</v>
      </c>
      <c r="E82" s="8">
        <v>5608</v>
      </c>
      <c r="F82" s="2">
        <v>600</v>
      </c>
      <c r="G82" s="11">
        <f>G83+G84</f>
        <v>2210000</v>
      </c>
      <c r="H82" s="11">
        <f>H83+H84</f>
        <v>3084700</v>
      </c>
      <c r="I82" s="11">
        <f>I83+I84</f>
        <v>1922369</v>
      </c>
      <c r="J82" s="11">
        <f t="shared" si="6"/>
        <v>86.985022624434393</v>
      </c>
      <c r="K82" s="11">
        <f t="shared" si="7"/>
        <v>62.319480014263952</v>
      </c>
    </row>
    <row r="83" spans="2:11" ht="15.75" x14ac:dyDescent="0.25">
      <c r="B83" s="9" t="s">
        <v>147</v>
      </c>
      <c r="C83" s="33">
        <v>1</v>
      </c>
      <c r="D83" s="7">
        <v>1</v>
      </c>
      <c r="E83" s="8">
        <v>5608</v>
      </c>
      <c r="F83" s="2">
        <v>610</v>
      </c>
      <c r="G83" s="11">
        <v>500000</v>
      </c>
      <c r="H83" s="11">
        <v>724700</v>
      </c>
      <c r="I83" s="11">
        <v>498420</v>
      </c>
      <c r="J83" s="11">
        <f t="shared" si="6"/>
        <v>99.683999999999997</v>
      </c>
      <c r="K83" s="11">
        <f t="shared" si="7"/>
        <v>68.776045260107637</v>
      </c>
    </row>
    <row r="84" spans="2:11" ht="15.75" x14ac:dyDescent="0.25">
      <c r="B84" s="9" t="s">
        <v>148</v>
      </c>
      <c r="C84" s="33">
        <v>1</v>
      </c>
      <c r="D84" s="7">
        <v>1</v>
      </c>
      <c r="E84" s="8">
        <v>5608</v>
      </c>
      <c r="F84" s="2">
        <v>620</v>
      </c>
      <c r="G84" s="11">
        <v>1710000</v>
      </c>
      <c r="H84" s="11">
        <v>2360000</v>
      </c>
      <c r="I84" s="11">
        <v>1423949</v>
      </c>
      <c r="J84" s="11">
        <f t="shared" si="6"/>
        <v>83.27187134502924</v>
      </c>
      <c r="K84" s="11">
        <f t="shared" si="7"/>
        <v>60.336822033898308</v>
      </c>
    </row>
    <row r="85" spans="2:11" ht="78.75" x14ac:dyDescent="0.25">
      <c r="B85" s="9" t="s">
        <v>164</v>
      </c>
      <c r="C85" s="33">
        <v>1</v>
      </c>
      <c r="D85" s="7">
        <v>2</v>
      </c>
      <c r="E85" s="8">
        <v>0</v>
      </c>
      <c r="F85" s="1"/>
      <c r="G85" s="11">
        <f>G86+G92</f>
        <v>189600</v>
      </c>
      <c r="H85" s="11">
        <f>H86+H92</f>
        <v>2289600</v>
      </c>
      <c r="I85" s="11">
        <f>I86+I92</f>
        <v>1261811.3400000001</v>
      </c>
      <c r="J85" s="11">
        <f t="shared" si="6"/>
        <v>665.51231012658229</v>
      </c>
      <c r="K85" s="11">
        <f t="shared" si="7"/>
        <v>55.110558176100632</v>
      </c>
    </row>
    <row r="86" spans="2:11" ht="78.75" x14ac:dyDescent="0.25">
      <c r="B86" s="9" t="s">
        <v>165</v>
      </c>
      <c r="C86" s="33">
        <v>1</v>
      </c>
      <c r="D86" s="7">
        <v>2</v>
      </c>
      <c r="E86" s="8">
        <v>2101</v>
      </c>
      <c r="F86" s="1"/>
      <c r="G86" s="11">
        <f>G87+G89</f>
        <v>119600</v>
      </c>
      <c r="H86" s="11">
        <f>H87+H89</f>
        <v>2219600</v>
      </c>
      <c r="I86" s="11">
        <f>I87+I89</f>
        <v>1196917</v>
      </c>
      <c r="J86" s="11" t="s">
        <v>52</v>
      </c>
      <c r="K86" s="11">
        <f t="shared" si="7"/>
        <v>53.924896377725716</v>
      </c>
    </row>
    <row r="87" spans="2:11" ht="31.5" x14ac:dyDescent="0.25">
      <c r="B87" s="9" t="s">
        <v>151</v>
      </c>
      <c r="C87" s="33">
        <v>1</v>
      </c>
      <c r="D87" s="7">
        <v>2</v>
      </c>
      <c r="E87" s="8">
        <v>2101</v>
      </c>
      <c r="F87" s="2">
        <v>200</v>
      </c>
      <c r="G87" s="11">
        <f>G88</f>
        <v>119600</v>
      </c>
      <c r="H87" s="11">
        <f>H88</f>
        <v>319600</v>
      </c>
      <c r="I87" s="11">
        <f>I88</f>
        <v>139592</v>
      </c>
      <c r="J87" s="11">
        <f t="shared" si="6"/>
        <v>116.71571906354514</v>
      </c>
      <c r="K87" s="11">
        <f t="shared" si="7"/>
        <v>43.677096370463083</v>
      </c>
    </row>
    <row r="88" spans="2:11" ht="31.5" x14ac:dyDescent="0.25">
      <c r="B88" s="9" t="s">
        <v>152</v>
      </c>
      <c r="C88" s="33">
        <v>1</v>
      </c>
      <c r="D88" s="7">
        <v>2</v>
      </c>
      <c r="E88" s="8">
        <v>2101</v>
      </c>
      <c r="F88" s="2">
        <v>240</v>
      </c>
      <c r="G88" s="11">
        <v>119600</v>
      </c>
      <c r="H88" s="11">
        <v>319600</v>
      </c>
      <c r="I88" s="11">
        <v>139592</v>
      </c>
      <c r="J88" s="11">
        <f t="shared" si="6"/>
        <v>116.71571906354514</v>
      </c>
      <c r="K88" s="11">
        <f t="shared" si="7"/>
        <v>43.677096370463083</v>
      </c>
    </row>
    <row r="89" spans="2:11" ht="31.5" x14ac:dyDescent="0.25">
      <c r="B89" s="9" t="s">
        <v>146</v>
      </c>
      <c r="C89" s="33">
        <v>1</v>
      </c>
      <c r="D89" s="7">
        <v>2</v>
      </c>
      <c r="E89" s="8">
        <v>2101</v>
      </c>
      <c r="F89" s="1">
        <v>600</v>
      </c>
      <c r="G89" s="11">
        <f>G90+G91</f>
        <v>0</v>
      </c>
      <c r="H89" s="11">
        <f>H90+H91</f>
        <v>1900000</v>
      </c>
      <c r="I89" s="11">
        <f>I90+I91</f>
        <v>1057325</v>
      </c>
      <c r="J89" s="11"/>
      <c r="K89" s="11">
        <f t="shared" si="7"/>
        <v>55.648684210526312</v>
      </c>
    </row>
    <row r="90" spans="2:11" ht="15.75" x14ac:dyDescent="0.25">
      <c r="B90" s="9" t="s">
        <v>147</v>
      </c>
      <c r="C90" s="33">
        <v>1</v>
      </c>
      <c r="D90" s="7">
        <v>2</v>
      </c>
      <c r="E90" s="8">
        <v>2101</v>
      </c>
      <c r="F90" s="1">
        <v>610</v>
      </c>
      <c r="G90" s="11"/>
      <c r="H90" s="11">
        <v>1590000</v>
      </c>
      <c r="I90" s="11">
        <v>1057325</v>
      </c>
      <c r="J90" s="11"/>
      <c r="K90" s="11">
        <f t="shared" si="7"/>
        <v>66.49842767295597</v>
      </c>
    </row>
    <row r="91" spans="2:11" ht="15.75" x14ac:dyDescent="0.25">
      <c r="B91" s="9" t="s">
        <v>148</v>
      </c>
      <c r="C91" s="33">
        <v>1</v>
      </c>
      <c r="D91" s="7">
        <v>2</v>
      </c>
      <c r="E91" s="8">
        <v>2101</v>
      </c>
      <c r="F91" s="1">
        <v>620</v>
      </c>
      <c r="G91" s="11"/>
      <c r="H91" s="11">
        <v>310000</v>
      </c>
      <c r="I91" s="11"/>
      <c r="J91" s="11"/>
      <c r="K91" s="11">
        <f t="shared" si="7"/>
        <v>0</v>
      </c>
    </row>
    <row r="92" spans="2:11" ht="94.5" x14ac:dyDescent="0.25">
      <c r="B92" s="9" t="s">
        <v>166</v>
      </c>
      <c r="C92" s="33">
        <v>1</v>
      </c>
      <c r="D92" s="7">
        <v>2</v>
      </c>
      <c r="E92" s="8">
        <v>5602</v>
      </c>
      <c r="F92" s="1"/>
      <c r="G92" s="11">
        <f>G93+G95</f>
        <v>70000</v>
      </c>
      <c r="H92" s="11">
        <f>H93+H95</f>
        <v>70000</v>
      </c>
      <c r="I92" s="11">
        <f>I93+I95</f>
        <v>64894.34</v>
      </c>
      <c r="J92" s="11">
        <f t="shared" si="6"/>
        <v>92.706199999999995</v>
      </c>
      <c r="K92" s="11">
        <f t="shared" si="7"/>
        <v>92.706199999999995</v>
      </c>
    </row>
    <row r="93" spans="2:11" ht="31.5" x14ac:dyDescent="0.25">
      <c r="B93" s="9" t="s">
        <v>151</v>
      </c>
      <c r="C93" s="33">
        <v>1</v>
      </c>
      <c r="D93" s="7">
        <v>2</v>
      </c>
      <c r="E93" s="8">
        <v>5602</v>
      </c>
      <c r="F93" s="1">
        <v>200</v>
      </c>
      <c r="G93" s="11">
        <f>G94</f>
        <v>21780</v>
      </c>
      <c r="H93" s="11">
        <f>H94</f>
        <v>34113.67</v>
      </c>
      <c r="I93" s="11">
        <f>I94</f>
        <v>34113.67</v>
      </c>
      <c r="J93" s="11">
        <f t="shared" si="6"/>
        <v>156.62842056932965</v>
      </c>
      <c r="K93" s="11">
        <f t="shared" si="7"/>
        <v>100</v>
      </c>
    </row>
    <row r="94" spans="2:11" ht="31.5" x14ac:dyDescent="0.25">
      <c r="B94" s="9" t="s">
        <v>152</v>
      </c>
      <c r="C94" s="33">
        <v>1</v>
      </c>
      <c r="D94" s="7">
        <v>2</v>
      </c>
      <c r="E94" s="8">
        <v>5602</v>
      </c>
      <c r="F94" s="1">
        <v>240</v>
      </c>
      <c r="G94" s="11">
        <v>21780</v>
      </c>
      <c r="H94" s="11">
        <v>34113.67</v>
      </c>
      <c r="I94" s="11">
        <v>34113.67</v>
      </c>
      <c r="J94" s="11">
        <f t="shared" si="6"/>
        <v>156.62842056932965</v>
      </c>
      <c r="K94" s="11">
        <f t="shared" si="7"/>
        <v>100</v>
      </c>
    </row>
    <row r="95" spans="2:11" ht="31.5" x14ac:dyDescent="0.25">
      <c r="B95" s="9" t="s">
        <v>146</v>
      </c>
      <c r="C95" s="33">
        <v>1</v>
      </c>
      <c r="D95" s="7">
        <v>2</v>
      </c>
      <c r="E95" s="8">
        <v>5602</v>
      </c>
      <c r="F95" s="1">
        <v>600</v>
      </c>
      <c r="G95" s="11">
        <f>G96</f>
        <v>48220</v>
      </c>
      <c r="H95" s="11">
        <f>H96</f>
        <v>35886.33</v>
      </c>
      <c r="I95" s="11">
        <f>I96</f>
        <v>30780.67</v>
      </c>
      <c r="J95" s="11">
        <f t="shared" si="6"/>
        <v>63.833824139361262</v>
      </c>
      <c r="K95" s="11">
        <f t="shared" si="7"/>
        <v>85.772688374654066</v>
      </c>
    </row>
    <row r="96" spans="2:11" ht="15.75" x14ac:dyDescent="0.25">
      <c r="B96" s="9" t="s">
        <v>147</v>
      </c>
      <c r="C96" s="33">
        <v>1</v>
      </c>
      <c r="D96" s="7">
        <v>2</v>
      </c>
      <c r="E96" s="8">
        <v>5602</v>
      </c>
      <c r="F96" s="1">
        <v>610</v>
      </c>
      <c r="G96" s="11">
        <v>48220</v>
      </c>
      <c r="H96" s="11">
        <v>35886.33</v>
      </c>
      <c r="I96" s="11">
        <v>30780.67</v>
      </c>
      <c r="J96" s="11">
        <f t="shared" si="6"/>
        <v>63.833824139361262</v>
      </c>
      <c r="K96" s="11">
        <f t="shared" si="7"/>
        <v>85.772688374654066</v>
      </c>
    </row>
    <row r="97" spans="2:11" ht="47.25" x14ac:dyDescent="0.25">
      <c r="B97" s="9" t="s">
        <v>167</v>
      </c>
      <c r="C97" s="33">
        <v>1</v>
      </c>
      <c r="D97" s="7">
        <v>3</v>
      </c>
      <c r="E97" s="8">
        <v>0</v>
      </c>
      <c r="F97" s="1"/>
      <c r="G97" s="11">
        <f>G98+G105+G109+G112+G102</f>
        <v>75624800</v>
      </c>
      <c r="H97" s="11">
        <f>H98+H105+H109+H112+H102</f>
        <v>73289588</v>
      </c>
      <c r="I97" s="11">
        <f>I98+I105+I109+I112+I102</f>
        <v>49507878.760000005</v>
      </c>
      <c r="J97" s="11">
        <f t="shared" si="6"/>
        <v>65.465136780527033</v>
      </c>
      <c r="K97" s="11">
        <f t="shared" si="7"/>
        <v>67.55103980117886</v>
      </c>
    </row>
    <row r="98" spans="2:11" ht="78.75" x14ac:dyDescent="0.25">
      <c r="B98" s="6" t="s">
        <v>168</v>
      </c>
      <c r="C98" s="33">
        <v>1</v>
      </c>
      <c r="D98" s="7">
        <v>3</v>
      </c>
      <c r="E98" s="8">
        <v>59</v>
      </c>
      <c r="F98" s="2"/>
      <c r="G98" s="11">
        <f>G99</f>
        <v>71385000</v>
      </c>
      <c r="H98" s="11">
        <f>H99</f>
        <v>70064588</v>
      </c>
      <c r="I98" s="11">
        <f>I99</f>
        <v>47439462.57</v>
      </c>
      <c r="J98" s="11">
        <f t="shared" si="6"/>
        <v>66.455785627232615</v>
      </c>
      <c r="K98" s="11">
        <f t="shared" si="7"/>
        <v>67.70818743699742</v>
      </c>
    </row>
    <row r="99" spans="2:11" ht="31.5" x14ac:dyDescent="0.25">
      <c r="B99" s="9" t="s">
        <v>146</v>
      </c>
      <c r="C99" s="33">
        <v>1</v>
      </c>
      <c r="D99" s="7">
        <v>3</v>
      </c>
      <c r="E99" s="8">
        <v>59</v>
      </c>
      <c r="F99" s="2">
        <v>600</v>
      </c>
      <c r="G99" s="11">
        <f>G100+G101</f>
        <v>71385000</v>
      </c>
      <c r="H99" s="11">
        <f>H100+H101</f>
        <v>70064588</v>
      </c>
      <c r="I99" s="11">
        <f>I100+I101</f>
        <v>47439462.57</v>
      </c>
      <c r="J99" s="11">
        <f t="shared" si="6"/>
        <v>66.455785627232615</v>
      </c>
      <c r="K99" s="11">
        <f t="shared" si="7"/>
        <v>67.70818743699742</v>
      </c>
    </row>
    <row r="100" spans="2:11" ht="15.75" x14ac:dyDescent="0.25">
      <c r="B100" s="9" t="s">
        <v>147</v>
      </c>
      <c r="C100" s="33">
        <v>1</v>
      </c>
      <c r="D100" s="7">
        <v>3</v>
      </c>
      <c r="E100" s="8">
        <v>59</v>
      </c>
      <c r="F100" s="2">
        <v>610</v>
      </c>
      <c r="G100" s="11">
        <v>29458000</v>
      </c>
      <c r="H100" s="11">
        <v>28606588</v>
      </c>
      <c r="I100" s="11">
        <v>19296703.059999999</v>
      </c>
      <c r="J100" s="11">
        <f t="shared" ref="J100:J163" si="14">I100/G100*100</f>
        <v>65.505815262407495</v>
      </c>
      <c r="K100" s="11">
        <f t="shared" ref="K100:K163" si="15">I100/H100*100</f>
        <v>67.455451380640014</v>
      </c>
    </row>
    <row r="101" spans="2:11" ht="15.75" x14ac:dyDescent="0.25">
      <c r="B101" s="9" t="s">
        <v>148</v>
      </c>
      <c r="C101" s="33">
        <v>1</v>
      </c>
      <c r="D101" s="7">
        <v>3</v>
      </c>
      <c r="E101" s="8">
        <v>59</v>
      </c>
      <c r="F101" s="2">
        <v>620</v>
      </c>
      <c r="G101" s="11">
        <v>41927000</v>
      </c>
      <c r="H101" s="11">
        <v>41458000</v>
      </c>
      <c r="I101" s="11">
        <v>28142759.510000002</v>
      </c>
      <c r="J101" s="11">
        <f t="shared" si="14"/>
        <v>67.123236840222305</v>
      </c>
      <c r="K101" s="11">
        <f t="shared" si="15"/>
        <v>67.882578778522856</v>
      </c>
    </row>
    <row r="102" spans="2:11" ht="63" x14ac:dyDescent="0.25">
      <c r="B102" s="6" t="s">
        <v>169</v>
      </c>
      <c r="C102" s="33">
        <v>1</v>
      </c>
      <c r="D102" s="7">
        <v>3</v>
      </c>
      <c r="E102" s="8">
        <v>2101</v>
      </c>
      <c r="F102" s="2"/>
      <c r="G102" s="11">
        <f t="shared" ref="G102:I103" si="16">G103</f>
        <v>1300000</v>
      </c>
      <c r="H102" s="11">
        <f t="shared" si="16"/>
        <v>1300000</v>
      </c>
      <c r="I102" s="11">
        <f t="shared" si="16"/>
        <v>857820.77</v>
      </c>
      <c r="J102" s="11">
        <f t="shared" si="14"/>
        <v>65.986213076923079</v>
      </c>
      <c r="K102" s="11">
        <f t="shared" si="15"/>
        <v>65.986213076923079</v>
      </c>
    </row>
    <row r="103" spans="2:11" ht="31.5" x14ac:dyDescent="0.25">
      <c r="B103" s="9" t="s">
        <v>146</v>
      </c>
      <c r="C103" s="33">
        <v>1</v>
      </c>
      <c r="D103" s="7">
        <v>3</v>
      </c>
      <c r="E103" s="8">
        <v>2101</v>
      </c>
      <c r="F103" s="2">
        <v>600</v>
      </c>
      <c r="G103" s="11">
        <f t="shared" si="16"/>
        <v>1300000</v>
      </c>
      <c r="H103" s="11">
        <f t="shared" si="16"/>
        <v>1300000</v>
      </c>
      <c r="I103" s="11">
        <f t="shared" si="16"/>
        <v>857820.77</v>
      </c>
      <c r="J103" s="11">
        <f t="shared" si="14"/>
        <v>65.986213076923079</v>
      </c>
      <c r="K103" s="11">
        <f t="shared" si="15"/>
        <v>65.986213076923079</v>
      </c>
    </row>
    <row r="104" spans="2:11" ht="15.75" x14ac:dyDescent="0.25">
      <c r="B104" s="9" t="s">
        <v>147</v>
      </c>
      <c r="C104" s="33">
        <v>1</v>
      </c>
      <c r="D104" s="7">
        <v>3</v>
      </c>
      <c r="E104" s="8">
        <v>2101</v>
      </c>
      <c r="F104" s="2">
        <v>610</v>
      </c>
      <c r="G104" s="11">
        <v>1300000</v>
      </c>
      <c r="H104" s="11">
        <v>1300000</v>
      </c>
      <c r="I104" s="11">
        <v>857820.77</v>
      </c>
      <c r="J104" s="11">
        <f t="shared" si="14"/>
        <v>65.986213076923079</v>
      </c>
      <c r="K104" s="11">
        <f t="shared" si="15"/>
        <v>65.986213076923079</v>
      </c>
    </row>
    <row r="105" spans="2:11" ht="78.75" x14ac:dyDescent="0.25">
      <c r="B105" s="6" t="s">
        <v>170</v>
      </c>
      <c r="C105" s="33">
        <v>1</v>
      </c>
      <c r="D105" s="7">
        <v>3</v>
      </c>
      <c r="E105" s="8">
        <v>2103</v>
      </c>
      <c r="F105" s="2"/>
      <c r="G105" s="11">
        <f>G106</f>
        <v>2438800</v>
      </c>
      <c r="H105" s="11">
        <f>H106</f>
        <v>1404000</v>
      </c>
      <c r="I105" s="11">
        <f>I106</f>
        <v>709595.41999999993</v>
      </c>
      <c r="J105" s="11">
        <f t="shared" si="14"/>
        <v>29.096089060193535</v>
      </c>
      <c r="K105" s="11">
        <f t="shared" si="15"/>
        <v>50.540984330484328</v>
      </c>
    </row>
    <row r="106" spans="2:11" ht="31.5" x14ac:dyDescent="0.25">
      <c r="B106" s="9" t="s">
        <v>146</v>
      </c>
      <c r="C106" s="33">
        <v>1</v>
      </c>
      <c r="D106" s="7">
        <v>3</v>
      </c>
      <c r="E106" s="8">
        <v>2103</v>
      </c>
      <c r="F106" s="2">
        <v>600</v>
      </c>
      <c r="G106" s="11">
        <f>G107+G108</f>
        <v>2438800</v>
      </c>
      <c r="H106" s="11">
        <f>H107+H108</f>
        <v>1404000</v>
      </c>
      <c r="I106" s="11">
        <f>I107+I108</f>
        <v>709595.41999999993</v>
      </c>
      <c r="J106" s="11">
        <f t="shared" si="14"/>
        <v>29.096089060193535</v>
      </c>
      <c r="K106" s="11">
        <f t="shared" si="15"/>
        <v>50.540984330484328</v>
      </c>
    </row>
    <row r="107" spans="2:11" ht="15.75" x14ac:dyDescent="0.25">
      <c r="B107" s="9" t="s">
        <v>147</v>
      </c>
      <c r="C107" s="33">
        <v>1</v>
      </c>
      <c r="D107" s="7">
        <v>3</v>
      </c>
      <c r="E107" s="8">
        <v>2103</v>
      </c>
      <c r="F107" s="2">
        <v>610</v>
      </c>
      <c r="G107" s="11">
        <v>569000</v>
      </c>
      <c r="H107" s="11">
        <v>569000</v>
      </c>
      <c r="I107" s="11">
        <v>370421.1</v>
      </c>
      <c r="J107" s="11">
        <f t="shared" si="14"/>
        <v>65.100369068541298</v>
      </c>
      <c r="K107" s="11">
        <f t="shared" si="15"/>
        <v>65.100369068541298</v>
      </c>
    </row>
    <row r="108" spans="2:11" ht="15.75" x14ac:dyDescent="0.25">
      <c r="B108" s="9" t="s">
        <v>148</v>
      </c>
      <c r="C108" s="33">
        <v>1</v>
      </c>
      <c r="D108" s="7">
        <v>3</v>
      </c>
      <c r="E108" s="8">
        <v>2103</v>
      </c>
      <c r="F108" s="2">
        <v>620</v>
      </c>
      <c r="G108" s="11">
        <v>1869800</v>
      </c>
      <c r="H108" s="11">
        <v>835000</v>
      </c>
      <c r="I108" s="11">
        <v>339174.32</v>
      </c>
      <c r="J108" s="11">
        <f t="shared" si="14"/>
        <v>18.139604235747139</v>
      </c>
      <c r="K108" s="11">
        <f t="shared" si="15"/>
        <v>40.619679041916172</v>
      </c>
    </row>
    <row r="109" spans="2:11" ht="78.75" x14ac:dyDescent="0.25">
      <c r="B109" s="9" t="s">
        <v>171</v>
      </c>
      <c r="C109" s="33">
        <v>1</v>
      </c>
      <c r="D109" s="7">
        <v>3</v>
      </c>
      <c r="E109" s="8">
        <v>5602</v>
      </c>
      <c r="F109" s="1"/>
      <c r="G109" s="11">
        <f t="shared" ref="G109:I110" si="17">G110</f>
        <v>151000</v>
      </c>
      <c r="H109" s="11">
        <f t="shared" si="17"/>
        <v>171000</v>
      </c>
      <c r="I109" s="11">
        <f t="shared" si="17"/>
        <v>151000</v>
      </c>
      <c r="J109" s="11">
        <f t="shared" si="14"/>
        <v>100</v>
      </c>
      <c r="K109" s="11">
        <f t="shared" si="15"/>
        <v>88.304093567251456</v>
      </c>
    </row>
    <row r="110" spans="2:11" ht="31.5" x14ac:dyDescent="0.25">
      <c r="B110" s="9" t="s">
        <v>146</v>
      </c>
      <c r="C110" s="33">
        <v>1</v>
      </c>
      <c r="D110" s="7">
        <v>3</v>
      </c>
      <c r="E110" s="8">
        <v>5602</v>
      </c>
      <c r="F110" s="1">
        <v>600</v>
      </c>
      <c r="G110" s="11">
        <f t="shared" si="17"/>
        <v>151000</v>
      </c>
      <c r="H110" s="11">
        <f t="shared" si="17"/>
        <v>171000</v>
      </c>
      <c r="I110" s="11">
        <f t="shared" si="17"/>
        <v>151000</v>
      </c>
      <c r="J110" s="11">
        <f t="shared" si="14"/>
        <v>100</v>
      </c>
      <c r="K110" s="11">
        <f t="shared" si="15"/>
        <v>88.304093567251456</v>
      </c>
    </row>
    <row r="111" spans="2:11" ht="15.75" x14ac:dyDescent="0.25">
      <c r="B111" s="9" t="s">
        <v>147</v>
      </c>
      <c r="C111" s="33">
        <v>1</v>
      </c>
      <c r="D111" s="7">
        <v>3</v>
      </c>
      <c r="E111" s="8">
        <v>5602</v>
      </c>
      <c r="F111" s="1">
        <v>610</v>
      </c>
      <c r="G111" s="11">
        <v>151000</v>
      </c>
      <c r="H111" s="11">
        <v>171000</v>
      </c>
      <c r="I111" s="11">
        <v>151000</v>
      </c>
      <c r="J111" s="11">
        <f t="shared" si="14"/>
        <v>100</v>
      </c>
      <c r="K111" s="11">
        <f t="shared" si="15"/>
        <v>88.304093567251456</v>
      </c>
    </row>
    <row r="112" spans="2:11" ht="94.5" x14ac:dyDescent="0.25">
      <c r="B112" s="6" t="s">
        <v>172</v>
      </c>
      <c r="C112" s="33">
        <v>1</v>
      </c>
      <c r="D112" s="7">
        <v>3</v>
      </c>
      <c r="E112" s="8">
        <v>5608</v>
      </c>
      <c r="F112" s="2"/>
      <c r="G112" s="11">
        <f t="shared" ref="G112:I113" si="18">G113</f>
        <v>350000</v>
      </c>
      <c r="H112" s="11">
        <f t="shared" si="18"/>
        <v>350000</v>
      </c>
      <c r="I112" s="11">
        <f t="shared" si="18"/>
        <v>350000</v>
      </c>
      <c r="J112" s="11">
        <f t="shared" si="14"/>
        <v>100</v>
      </c>
      <c r="K112" s="11">
        <f t="shared" si="15"/>
        <v>100</v>
      </c>
    </row>
    <row r="113" spans="2:11" ht="31.5" x14ac:dyDescent="0.25">
      <c r="B113" s="9" t="s">
        <v>146</v>
      </c>
      <c r="C113" s="33">
        <v>1</v>
      </c>
      <c r="D113" s="7">
        <v>3</v>
      </c>
      <c r="E113" s="8">
        <v>5608</v>
      </c>
      <c r="F113" s="2">
        <v>600</v>
      </c>
      <c r="G113" s="11">
        <f t="shared" si="18"/>
        <v>350000</v>
      </c>
      <c r="H113" s="11">
        <f t="shared" si="18"/>
        <v>350000</v>
      </c>
      <c r="I113" s="11">
        <f t="shared" si="18"/>
        <v>350000</v>
      </c>
      <c r="J113" s="11">
        <f t="shared" si="14"/>
        <v>100</v>
      </c>
      <c r="K113" s="11">
        <f t="shared" si="15"/>
        <v>100</v>
      </c>
    </row>
    <row r="114" spans="2:11" ht="15.75" x14ac:dyDescent="0.25">
      <c r="B114" s="9" t="s">
        <v>148</v>
      </c>
      <c r="C114" s="33">
        <v>1</v>
      </c>
      <c r="D114" s="7">
        <v>3</v>
      </c>
      <c r="E114" s="8">
        <v>5608</v>
      </c>
      <c r="F114" s="2">
        <v>620</v>
      </c>
      <c r="G114" s="11">
        <v>350000</v>
      </c>
      <c r="H114" s="11">
        <v>350000</v>
      </c>
      <c r="I114" s="11">
        <v>350000</v>
      </c>
      <c r="J114" s="11">
        <f t="shared" si="14"/>
        <v>100</v>
      </c>
      <c r="K114" s="11">
        <f t="shared" si="15"/>
        <v>100</v>
      </c>
    </row>
    <row r="115" spans="2:11" ht="63" x14ac:dyDescent="0.25">
      <c r="B115" s="6" t="s">
        <v>173</v>
      </c>
      <c r="C115" s="33">
        <v>1</v>
      </c>
      <c r="D115" s="7">
        <v>4</v>
      </c>
      <c r="E115" s="8">
        <v>0</v>
      </c>
      <c r="F115" s="2"/>
      <c r="G115" s="11">
        <f t="shared" ref="G115:I116" si="19">G116</f>
        <v>540000</v>
      </c>
      <c r="H115" s="11">
        <f t="shared" si="19"/>
        <v>465608</v>
      </c>
      <c r="I115" s="11">
        <f t="shared" si="19"/>
        <v>456570</v>
      </c>
      <c r="J115" s="11">
        <f t="shared" si="14"/>
        <v>84.55</v>
      </c>
      <c r="K115" s="11">
        <f t="shared" si="15"/>
        <v>98.058882149791231</v>
      </c>
    </row>
    <row r="116" spans="2:11" ht="63" x14ac:dyDescent="0.25">
      <c r="B116" s="6" t="s">
        <v>174</v>
      </c>
      <c r="C116" s="33">
        <v>1</v>
      </c>
      <c r="D116" s="7">
        <v>4</v>
      </c>
      <c r="E116" s="8">
        <v>2101</v>
      </c>
      <c r="F116" s="2"/>
      <c r="G116" s="11">
        <f t="shared" si="19"/>
        <v>540000</v>
      </c>
      <c r="H116" s="11">
        <f t="shared" si="19"/>
        <v>465608</v>
      </c>
      <c r="I116" s="11">
        <f t="shared" si="19"/>
        <v>456570</v>
      </c>
      <c r="J116" s="11">
        <f t="shared" si="14"/>
        <v>84.55</v>
      </c>
      <c r="K116" s="11">
        <f t="shared" si="15"/>
        <v>98.058882149791231</v>
      </c>
    </row>
    <row r="117" spans="2:11" ht="31.5" x14ac:dyDescent="0.25">
      <c r="B117" s="9" t="s">
        <v>146</v>
      </c>
      <c r="C117" s="33">
        <v>1</v>
      </c>
      <c r="D117" s="7">
        <v>4</v>
      </c>
      <c r="E117" s="8">
        <v>2101</v>
      </c>
      <c r="F117" s="2">
        <v>600</v>
      </c>
      <c r="G117" s="11">
        <f>G118+G119</f>
        <v>540000</v>
      </c>
      <c r="H117" s="11">
        <f>H118+H119</f>
        <v>465608</v>
      </c>
      <c r="I117" s="11">
        <f>I118+I119</f>
        <v>456570</v>
      </c>
      <c r="J117" s="11">
        <f t="shared" si="14"/>
        <v>84.55</v>
      </c>
      <c r="K117" s="11">
        <f t="shared" si="15"/>
        <v>98.058882149791231</v>
      </c>
    </row>
    <row r="118" spans="2:11" ht="15.75" x14ac:dyDescent="0.25">
      <c r="B118" s="9" t="s">
        <v>147</v>
      </c>
      <c r="C118" s="33">
        <v>1</v>
      </c>
      <c r="D118" s="7">
        <v>4</v>
      </c>
      <c r="E118" s="8">
        <v>2101</v>
      </c>
      <c r="F118" s="2">
        <v>610</v>
      </c>
      <c r="G118" s="11">
        <v>500000</v>
      </c>
      <c r="H118" s="11">
        <v>425608</v>
      </c>
      <c r="I118" s="11">
        <v>425608</v>
      </c>
      <c r="J118" s="11">
        <f t="shared" si="14"/>
        <v>85.121600000000001</v>
      </c>
      <c r="K118" s="11">
        <f t="shared" si="15"/>
        <v>100</v>
      </c>
    </row>
    <row r="119" spans="2:11" ht="15.75" x14ac:dyDescent="0.25">
      <c r="B119" s="9" t="s">
        <v>148</v>
      </c>
      <c r="C119" s="33">
        <v>1</v>
      </c>
      <c r="D119" s="7">
        <v>4</v>
      </c>
      <c r="E119" s="8">
        <v>2101</v>
      </c>
      <c r="F119" s="2">
        <v>620</v>
      </c>
      <c r="G119" s="11">
        <v>40000</v>
      </c>
      <c r="H119" s="11">
        <v>40000</v>
      </c>
      <c r="I119" s="11">
        <v>30962</v>
      </c>
      <c r="J119" s="11">
        <f t="shared" si="14"/>
        <v>77.405000000000001</v>
      </c>
      <c r="K119" s="11">
        <f t="shared" si="15"/>
        <v>77.405000000000001</v>
      </c>
    </row>
    <row r="120" spans="2:11" ht="63" x14ac:dyDescent="0.25">
      <c r="B120" s="6" t="s">
        <v>175</v>
      </c>
      <c r="C120" s="33">
        <v>1</v>
      </c>
      <c r="D120" s="7">
        <v>5</v>
      </c>
      <c r="E120" s="8">
        <v>0</v>
      </c>
      <c r="F120" s="2"/>
      <c r="G120" s="11">
        <f>G121</f>
        <v>40969900</v>
      </c>
      <c r="H120" s="11">
        <f>H121</f>
        <v>40969900</v>
      </c>
      <c r="I120" s="11">
        <f>I121</f>
        <v>29707592.52</v>
      </c>
      <c r="J120" s="11">
        <f t="shared" si="14"/>
        <v>72.51077625280999</v>
      </c>
      <c r="K120" s="11">
        <f t="shared" si="15"/>
        <v>72.51077625280999</v>
      </c>
    </row>
    <row r="121" spans="2:11" ht="94.5" x14ac:dyDescent="0.25">
      <c r="B121" s="6" t="s">
        <v>176</v>
      </c>
      <c r="C121" s="33">
        <v>1</v>
      </c>
      <c r="D121" s="7">
        <v>5</v>
      </c>
      <c r="E121" s="8">
        <v>59</v>
      </c>
      <c r="F121" s="2"/>
      <c r="G121" s="11">
        <f>G122+G124+G126</f>
        <v>40969900</v>
      </c>
      <c r="H121" s="11">
        <f>H122+H124+H126</f>
        <v>40969900</v>
      </c>
      <c r="I121" s="11">
        <f>I122+I124+I126</f>
        <v>29707592.52</v>
      </c>
      <c r="J121" s="11">
        <f t="shared" si="14"/>
        <v>72.51077625280999</v>
      </c>
      <c r="K121" s="11">
        <f t="shared" si="15"/>
        <v>72.51077625280999</v>
      </c>
    </row>
    <row r="122" spans="2:11" ht="63" x14ac:dyDescent="0.25">
      <c r="B122" s="9" t="s">
        <v>160</v>
      </c>
      <c r="C122" s="33">
        <v>1</v>
      </c>
      <c r="D122" s="7">
        <v>5</v>
      </c>
      <c r="E122" s="8">
        <v>59</v>
      </c>
      <c r="F122" s="2">
        <v>100</v>
      </c>
      <c r="G122" s="11">
        <f>G123</f>
        <v>38506900</v>
      </c>
      <c r="H122" s="11">
        <f>H123</f>
        <v>38632269</v>
      </c>
      <c r="I122" s="11">
        <f>I123</f>
        <v>28205680.210000001</v>
      </c>
      <c r="J122" s="11">
        <f t="shared" si="14"/>
        <v>73.248379407327008</v>
      </c>
      <c r="K122" s="11">
        <f t="shared" si="15"/>
        <v>73.01067459951679</v>
      </c>
    </row>
    <row r="123" spans="2:11" ht="15.75" x14ac:dyDescent="0.25">
      <c r="B123" s="9" t="s">
        <v>161</v>
      </c>
      <c r="C123" s="33">
        <v>1</v>
      </c>
      <c r="D123" s="7">
        <v>5</v>
      </c>
      <c r="E123" s="8">
        <v>59</v>
      </c>
      <c r="F123" s="2">
        <v>110</v>
      </c>
      <c r="G123" s="11">
        <v>38506900</v>
      </c>
      <c r="H123" s="11">
        <v>38632269</v>
      </c>
      <c r="I123" s="11">
        <v>28205680.210000001</v>
      </c>
      <c r="J123" s="11">
        <f t="shared" si="14"/>
        <v>73.248379407327008</v>
      </c>
      <c r="K123" s="11">
        <f t="shared" si="15"/>
        <v>73.01067459951679</v>
      </c>
    </row>
    <row r="124" spans="2:11" ht="31.5" x14ac:dyDescent="0.25">
      <c r="B124" s="9" t="s">
        <v>151</v>
      </c>
      <c r="C124" s="33">
        <v>1</v>
      </c>
      <c r="D124" s="7">
        <v>5</v>
      </c>
      <c r="E124" s="8">
        <v>59</v>
      </c>
      <c r="F124" s="2">
        <v>200</v>
      </c>
      <c r="G124" s="11">
        <f>G125</f>
        <v>2460000</v>
      </c>
      <c r="H124" s="11">
        <f>H125</f>
        <v>2337631</v>
      </c>
      <c r="I124" s="11">
        <f>I125</f>
        <v>1501912.31</v>
      </c>
      <c r="J124" s="11">
        <f t="shared" si="14"/>
        <v>61.053345934959346</v>
      </c>
      <c r="K124" s="11">
        <f t="shared" si="15"/>
        <v>64.249332336882929</v>
      </c>
    </row>
    <row r="125" spans="2:11" ht="31.5" x14ac:dyDescent="0.25">
      <c r="B125" s="9" t="s">
        <v>152</v>
      </c>
      <c r="C125" s="33">
        <v>1</v>
      </c>
      <c r="D125" s="7">
        <v>5</v>
      </c>
      <c r="E125" s="8">
        <v>59</v>
      </c>
      <c r="F125" s="2">
        <v>240</v>
      </c>
      <c r="G125" s="11">
        <v>2460000</v>
      </c>
      <c r="H125" s="11">
        <v>2337631</v>
      </c>
      <c r="I125" s="11">
        <v>1501912.31</v>
      </c>
      <c r="J125" s="11">
        <f t="shared" si="14"/>
        <v>61.053345934959346</v>
      </c>
      <c r="K125" s="11">
        <f t="shared" si="15"/>
        <v>64.249332336882929</v>
      </c>
    </row>
    <row r="126" spans="2:11" ht="15.75" x14ac:dyDescent="0.25">
      <c r="B126" s="9" t="s">
        <v>177</v>
      </c>
      <c r="C126" s="33">
        <v>1</v>
      </c>
      <c r="D126" s="7">
        <v>5</v>
      </c>
      <c r="E126" s="8">
        <v>59</v>
      </c>
      <c r="F126" s="2">
        <v>800</v>
      </c>
      <c r="G126" s="11">
        <f>G127</f>
        <v>3000</v>
      </c>
      <c r="H126" s="11">
        <f>H127</f>
        <v>0</v>
      </c>
      <c r="I126" s="11">
        <f>I127</f>
        <v>0</v>
      </c>
      <c r="J126" s="11">
        <f t="shared" si="14"/>
        <v>0</v>
      </c>
      <c r="K126" s="11"/>
    </row>
    <row r="127" spans="2:11" ht="15.75" x14ac:dyDescent="0.25">
      <c r="B127" s="6" t="s">
        <v>178</v>
      </c>
      <c r="C127" s="33">
        <v>1</v>
      </c>
      <c r="D127" s="7">
        <v>5</v>
      </c>
      <c r="E127" s="8">
        <v>59</v>
      </c>
      <c r="F127" s="2">
        <v>850</v>
      </c>
      <c r="G127" s="11">
        <v>3000</v>
      </c>
      <c r="H127" s="11"/>
      <c r="I127" s="11"/>
      <c r="J127" s="11">
        <f t="shared" si="14"/>
        <v>0</v>
      </c>
      <c r="K127" s="11"/>
    </row>
    <row r="128" spans="2:11" ht="31.5" x14ac:dyDescent="0.25">
      <c r="B128" s="6" t="s">
        <v>179</v>
      </c>
      <c r="C128" s="33">
        <v>2</v>
      </c>
      <c r="D128" s="7">
        <v>0</v>
      </c>
      <c r="E128" s="8">
        <v>0</v>
      </c>
      <c r="F128" s="2"/>
      <c r="G128" s="11">
        <f>G129+G150+G160</f>
        <v>127765500</v>
      </c>
      <c r="H128" s="11">
        <f>H129+H150+H160</f>
        <v>125282800</v>
      </c>
      <c r="I128" s="11">
        <f>I129+I150+I160</f>
        <v>92736179.389999986</v>
      </c>
      <c r="J128" s="11">
        <f t="shared" si="14"/>
        <v>72.583114682758634</v>
      </c>
      <c r="K128" s="11">
        <f t="shared" si="15"/>
        <v>74.021477321707366</v>
      </c>
    </row>
    <row r="129" spans="2:11" ht="47.25" x14ac:dyDescent="0.25">
      <c r="B129" s="6" t="s">
        <v>180</v>
      </c>
      <c r="C129" s="33">
        <v>2</v>
      </c>
      <c r="D129" s="7">
        <v>1</v>
      </c>
      <c r="E129" s="8">
        <v>0</v>
      </c>
      <c r="F129" s="2"/>
      <c r="G129" s="11">
        <f>G130+G133+G136+G139+G142+G147</f>
        <v>100237600</v>
      </c>
      <c r="H129" s="11">
        <f>H130+H133+H136+H139+H142+H147</f>
        <v>97754900</v>
      </c>
      <c r="I129" s="11">
        <f>I130+I133+I136+I139+I142+I147</f>
        <v>68381919.409999996</v>
      </c>
      <c r="J129" s="11">
        <f t="shared" si="14"/>
        <v>68.219829096067741</v>
      </c>
      <c r="K129" s="11">
        <f t="shared" si="15"/>
        <v>69.952421218782888</v>
      </c>
    </row>
    <row r="130" spans="2:11" ht="63" x14ac:dyDescent="0.25">
      <c r="B130" s="6" t="s">
        <v>181</v>
      </c>
      <c r="C130" s="33">
        <v>2</v>
      </c>
      <c r="D130" s="7">
        <v>1</v>
      </c>
      <c r="E130" s="8">
        <v>2104</v>
      </c>
      <c r="F130" s="2"/>
      <c r="G130" s="11">
        <f t="shared" ref="G130:I131" si="20">G131</f>
        <v>3672300</v>
      </c>
      <c r="H130" s="11">
        <f t="shared" si="20"/>
        <v>3172300</v>
      </c>
      <c r="I130" s="11">
        <f t="shared" si="20"/>
        <v>2472469.9900000002</v>
      </c>
      <c r="J130" s="11">
        <f t="shared" si="14"/>
        <v>67.327560112191279</v>
      </c>
      <c r="K130" s="11">
        <f t="shared" si="15"/>
        <v>77.939349683195175</v>
      </c>
    </row>
    <row r="131" spans="2:11" ht="31.5" x14ac:dyDescent="0.25">
      <c r="B131" s="9" t="s">
        <v>146</v>
      </c>
      <c r="C131" s="33">
        <v>2</v>
      </c>
      <c r="D131" s="7">
        <v>1</v>
      </c>
      <c r="E131" s="8">
        <v>2104</v>
      </c>
      <c r="F131" s="2">
        <v>600</v>
      </c>
      <c r="G131" s="11">
        <f t="shared" si="20"/>
        <v>3672300</v>
      </c>
      <c r="H131" s="11">
        <f t="shared" si="20"/>
        <v>3172300</v>
      </c>
      <c r="I131" s="11">
        <f t="shared" si="20"/>
        <v>2472469.9900000002</v>
      </c>
      <c r="J131" s="11">
        <f t="shared" si="14"/>
        <v>67.327560112191279</v>
      </c>
      <c r="K131" s="11">
        <f t="shared" si="15"/>
        <v>77.939349683195175</v>
      </c>
    </row>
    <row r="132" spans="2:11" ht="15.75" x14ac:dyDescent="0.25">
      <c r="B132" s="9" t="s">
        <v>147</v>
      </c>
      <c r="C132" s="33">
        <v>2</v>
      </c>
      <c r="D132" s="7">
        <v>1</v>
      </c>
      <c r="E132" s="8">
        <v>2104</v>
      </c>
      <c r="F132" s="2">
        <v>610</v>
      </c>
      <c r="G132" s="11">
        <v>3672300</v>
      </c>
      <c r="H132" s="11">
        <v>3172300</v>
      </c>
      <c r="I132" s="11">
        <v>2472469.9900000002</v>
      </c>
      <c r="J132" s="11">
        <f t="shared" si="14"/>
        <v>67.327560112191279</v>
      </c>
      <c r="K132" s="11">
        <f t="shared" si="15"/>
        <v>77.939349683195175</v>
      </c>
    </row>
    <row r="133" spans="2:11" ht="78.75" x14ac:dyDescent="0.25">
      <c r="B133" s="6" t="s">
        <v>182</v>
      </c>
      <c r="C133" s="33">
        <v>2</v>
      </c>
      <c r="D133" s="7">
        <v>1</v>
      </c>
      <c r="E133" s="8">
        <v>5260</v>
      </c>
      <c r="F133" s="2"/>
      <c r="G133" s="11">
        <f t="shared" ref="G133:I134" si="21">G134</f>
        <v>478700</v>
      </c>
      <c r="H133" s="11">
        <f t="shared" si="21"/>
        <v>478700</v>
      </c>
      <c r="I133" s="11">
        <f t="shared" si="21"/>
        <v>260200</v>
      </c>
      <c r="J133" s="11">
        <f t="shared" si="14"/>
        <v>54.355546271151034</v>
      </c>
      <c r="K133" s="11">
        <f t="shared" si="15"/>
        <v>54.355546271151034</v>
      </c>
    </row>
    <row r="134" spans="2:11" ht="15.75" x14ac:dyDescent="0.25">
      <c r="B134" s="9" t="s">
        <v>183</v>
      </c>
      <c r="C134" s="33">
        <v>2</v>
      </c>
      <c r="D134" s="7">
        <v>1</v>
      </c>
      <c r="E134" s="8">
        <v>5260</v>
      </c>
      <c r="F134" s="2">
        <v>300</v>
      </c>
      <c r="G134" s="11">
        <f t="shared" si="21"/>
        <v>478700</v>
      </c>
      <c r="H134" s="11">
        <f t="shared" si="21"/>
        <v>478700</v>
      </c>
      <c r="I134" s="11">
        <f t="shared" si="21"/>
        <v>260200</v>
      </c>
      <c r="J134" s="11">
        <f t="shared" si="14"/>
        <v>54.355546271151034</v>
      </c>
      <c r="K134" s="11">
        <f t="shared" si="15"/>
        <v>54.355546271151034</v>
      </c>
    </row>
    <row r="135" spans="2:11" ht="15.75" x14ac:dyDescent="0.25">
      <c r="B135" s="9" t="s">
        <v>184</v>
      </c>
      <c r="C135" s="33">
        <v>2</v>
      </c>
      <c r="D135" s="7">
        <v>1</v>
      </c>
      <c r="E135" s="8">
        <v>5260</v>
      </c>
      <c r="F135" s="2">
        <v>310</v>
      </c>
      <c r="G135" s="11">
        <v>478700</v>
      </c>
      <c r="H135" s="11">
        <v>478700</v>
      </c>
      <c r="I135" s="11">
        <v>260200</v>
      </c>
      <c r="J135" s="11">
        <f t="shared" si="14"/>
        <v>54.355546271151034</v>
      </c>
      <c r="K135" s="11">
        <f t="shared" si="15"/>
        <v>54.355546271151034</v>
      </c>
    </row>
    <row r="136" spans="2:11" ht="78.75" x14ac:dyDescent="0.25">
      <c r="B136" s="6" t="s">
        <v>185</v>
      </c>
      <c r="C136" s="33">
        <v>2</v>
      </c>
      <c r="D136" s="7">
        <v>1</v>
      </c>
      <c r="E136" s="8">
        <v>5407</v>
      </c>
      <c r="F136" s="2"/>
      <c r="G136" s="11">
        <f t="shared" ref="G136:I137" si="22">G137</f>
        <v>5068700</v>
      </c>
      <c r="H136" s="11">
        <f t="shared" si="22"/>
        <v>2577800</v>
      </c>
      <c r="I136" s="11">
        <f t="shared" si="22"/>
        <v>2054187.1</v>
      </c>
      <c r="J136" s="11">
        <f t="shared" si="14"/>
        <v>40.526902361552274</v>
      </c>
      <c r="K136" s="11">
        <f t="shared" si="15"/>
        <v>79.6876057102956</v>
      </c>
    </row>
    <row r="137" spans="2:11" ht="31.5" x14ac:dyDescent="0.25">
      <c r="B137" s="9" t="s">
        <v>146</v>
      </c>
      <c r="C137" s="33">
        <v>2</v>
      </c>
      <c r="D137" s="7">
        <v>1</v>
      </c>
      <c r="E137" s="8">
        <v>5407</v>
      </c>
      <c r="F137" s="2">
        <v>600</v>
      </c>
      <c r="G137" s="11">
        <f t="shared" si="22"/>
        <v>5068700</v>
      </c>
      <c r="H137" s="11">
        <f t="shared" si="22"/>
        <v>2577800</v>
      </c>
      <c r="I137" s="11">
        <f t="shared" si="22"/>
        <v>2054187.1</v>
      </c>
      <c r="J137" s="11">
        <f t="shared" si="14"/>
        <v>40.526902361552274</v>
      </c>
      <c r="K137" s="11">
        <f t="shared" si="15"/>
        <v>79.6876057102956</v>
      </c>
    </row>
    <row r="138" spans="2:11" ht="15.75" x14ac:dyDescent="0.25">
      <c r="B138" s="9" t="s">
        <v>147</v>
      </c>
      <c r="C138" s="33">
        <v>2</v>
      </c>
      <c r="D138" s="7">
        <v>1</v>
      </c>
      <c r="E138" s="8">
        <v>5407</v>
      </c>
      <c r="F138" s="2">
        <v>610</v>
      </c>
      <c r="G138" s="11">
        <v>5068700</v>
      </c>
      <c r="H138" s="11">
        <v>2577800</v>
      </c>
      <c r="I138" s="11">
        <v>2054187.1</v>
      </c>
      <c r="J138" s="11">
        <f t="shared" si="14"/>
        <v>40.526902361552274</v>
      </c>
      <c r="K138" s="11">
        <f t="shared" si="15"/>
        <v>79.6876057102956</v>
      </c>
    </row>
    <row r="139" spans="2:11" ht="110.25" x14ac:dyDescent="0.25">
      <c r="B139" s="6" t="s">
        <v>186</v>
      </c>
      <c r="C139" s="33">
        <v>2</v>
      </c>
      <c r="D139" s="7">
        <v>1</v>
      </c>
      <c r="E139" s="8">
        <v>5508</v>
      </c>
      <c r="F139" s="2"/>
      <c r="G139" s="11">
        <f t="shared" ref="G139:I140" si="23">G140</f>
        <v>70888000</v>
      </c>
      <c r="H139" s="11">
        <f t="shared" si="23"/>
        <v>69496200</v>
      </c>
      <c r="I139" s="11">
        <f t="shared" si="23"/>
        <v>51850000</v>
      </c>
      <c r="J139" s="11">
        <f t="shared" si="14"/>
        <v>73.143550389346572</v>
      </c>
      <c r="K139" s="11">
        <f t="shared" si="15"/>
        <v>74.608395854737381</v>
      </c>
    </row>
    <row r="140" spans="2:11" ht="15.75" x14ac:dyDescent="0.25">
      <c r="B140" s="9" t="s">
        <v>183</v>
      </c>
      <c r="C140" s="33">
        <v>2</v>
      </c>
      <c r="D140" s="7">
        <v>1</v>
      </c>
      <c r="E140" s="8">
        <v>5508</v>
      </c>
      <c r="F140" s="2">
        <v>300</v>
      </c>
      <c r="G140" s="11">
        <f t="shared" si="23"/>
        <v>70888000</v>
      </c>
      <c r="H140" s="11">
        <f t="shared" si="23"/>
        <v>69496200</v>
      </c>
      <c r="I140" s="11">
        <f t="shared" si="23"/>
        <v>51850000</v>
      </c>
      <c r="J140" s="11">
        <f t="shared" si="14"/>
        <v>73.143550389346572</v>
      </c>
      <c r="K140" s="11">
        <f t="shared" si="15"/>
        <v>74.608395854737381</v>
      </c>
    </row>
    <row r="141" spans="2:11" ht="15.75" x14ac:dyDescent="0.25">
      <c r="B141" s="9" t="s">
        <v>184</v>
      </c>
      <c r="C141" s="33">
        <v>2</v>
      </c>
      <c r="D141" s="7">
        <v>1</v>
      </c>
      <c r="E141" s="8">
        <v>5508</v>
      </c>
      <c r="F141" s="2">
        <v>310</v>
      </c>
      <c r="G141" s="11">
        <v>70888000</v>
      </c>
      <c r="H141" s="11">
        <v>69496200</v>
      </c>
      <c r="I141" s="11">
        <v>51850000</v>
      </c>
      <c r="J141" s="11">
        <f t="shared" si="14"/>
        <v>73.143550389346572</v>
      </c>
      <c r="K141" s="11">
        <f t="shared" si="15"/>
        <v>74.608395854737381</v>
      </c>
    </row>
    <row r="142" spans="2:11" ht="78.75" x14ac:dyDescent="0.25">
      <c r="B142" s="6" t="s">
        <v>187</v>
      </c>
      <c r="C142" s="33">
        <v>2</v>
      </c>
      <c r="D142" s="7">
        <v>1</v>
      </c>
      <c r="E142" s="8">
        <v>5509</v>
      </c>
      <c r="F142" s="2"/>
      <c r="G142" s="11">
        <f>G143+G145</f>
        <v>13174800</v>
      </c>
      <c r="H142" s="11">
        <f>H143+H145</f>
        <v>13174800</v>
      </c>
      <c r="I142" s="11">
        <f>I143+I145</f>
        <v>5698387.0499999998</v>
      </c>
      <c r="J142" s="11">
        <f t="shared" si="14"/>
        <v>43.252171190454504</v>
      </c>
      <c r="K142" s="11">
        <f t="shared" si="15"/>
        <v>43.252171190454504</v>
      </c>
    </row>
    <row r="143" spans="2:11" ht="63" x14ac:dyDescent="0.25">
      <c r="B143" s="9" t="s">
        <v>160</v>
      </c>
      <c r="C143" s="33">
        <v>2</v>
      </c>
      <c r="D143" s="7">
        <v>1</v>
      </c>
      <c r="E143" s="8">
        <v>5509</v>
      </c>
      <c r="F143" s="2">
        <v>100</v>
      </c>
      <c r="G143" s="11">
        <f>G144</f>
        <v>9255000</v>
      </c>
      <c r="H143" s="11">
        <f>H144</f>
        <v>9255000</v>
      </c>
      <c r="I143" s="11">
        <f>I144</f>
        <v>4530951.33</v>
      </c>
      <c r="J143" s="11">
        <f t="shared" si="14"/>
        <v>48.956794489465153</v>
      </c>
      <c r="K143" s="11">
        <f t="shared" si="15"/>
        <v>48.956794489465153</v>
      </c>
    </row>
    <row r="144" spans="2:11" ht="31.5" x14ac:dyDescent="0.25">
      <c r="B144" s="9" t="s">
        <v>188</v>
      </c>
      <c r="C144" s="33">
        <v>2</v>
      </c>
      <c r="D144" s="7">
        <v>1</v>
      </c>
      <c r="E144" s="8">
        <v>5509</v>
      </c>
      <c r="F144" s="2">
        <v>120</v>
      </c>
      <c r="G144" s="11">
        <v>9255000</v>
      </c>
      <c r="H144" s="11">
        <v>9255000</v>
      </c>
      <c r="I144" s="11">
        <v>4530951.33</v>
      </c>
      <c r="J144" s="11">
        <f t="shared" si="14"/>
        <v>48.956794489465153</v>
      </c>
      <c r="K144" s="11">
        <f t="shared" si="15"/>
        <v>48.956794489465153</v>
      </c>
    </row>
    <row r="145" spans="2:11" ht="31.5" x14ac:dyDescent="0.25">
      <c r="B145" s="9" t="s">
        <v>151</v>
      </c>
      <c r="C145" s="33">
        <v>2</v>
      </c>
      <c r="D145" s="7">
        <v>1</v>
      </c>
      <c r="E145" s="8">
        <v>5509</v>
      </c>
      <c r="F145" s="2">
        <v>200</v>
      </c>
      <c r="G145" s="11">
        <f>G146</f>
        <v>3919800</v>
      </c>
      <c r="H145" s="11">
        <f>H146</f>
        <v>3919800</v>
      </c>
      <c r="I145" s="11">
        <f>I146</f>
        <v>1167435.72</v>
      </c>
      <c r="J145" s="11">
        <f t="shared" si="14"/>
        <v>29.78304301239859</v>
      </c>
      <c r="K145" s="11">
        <f t="shared" si="15"/>
        <v>29.78304301239859</v>
      </c>
    </row>
    <row r="146" spans="2:11" ht="31.5" x14ac:dyDescent="0.25">
      <c r="B146" s="9" t="s">
        <v>152</v>
      </c>
      <c r="C146" s="33">
        <v>2</v>
      </c>
      <c r="D146" s="7">
        <v>1</v>
      </c>
      <c r="E146" s="8">
        <v>5509</v>
      </c>
      <c r="F146" s="2">
        <v>240</v>
      </c>
      <c r="G146" s="11">
        <v>3919800</v>
      </c>
      <c r="H146" s="11">
        <v>3919800</v>
      </c>
      <c r="I146" s="11">
        <v>1167435.72</v>
      </c>
      <c r="J146" s="11">
        <f t="shared" si="14"/>
        <v>29.78304301239859</v>
      </c>
      <c r="K146" s="11">
        <f t="shared" si="15"/>
        <v>29.78304301239859</v>
      </c>
    </row>
    <row r="147" spans="2:11" ht="63" x14ac:dyDescent="0.25">
      <c r="B147" s="6" t="s">
        <v>189</v>
      </c>
      <c r="C147" s="33">
        <v>2</v>
      </c>
      <c r="D147" s="7">
        <v>1</v>
      </c>
      <c r="E147" s="8">
        <v>5510</v>
      </c>
      <c r="F147" s="2"/>
      <c r="G147" s="11">
        <f t="shared" ref="G147:I148" si="24">G148</f>
        <v>6955100</v>
      </c>
      <c r="H147" s="11">
        <f t="shared" si="24"/>
        <v>8855100</v>
      </c>
      <c r="I147" s="11">
        <f t="shared" si="24"/>
        <v>6046675.2699999996</v>
      </c>
      <c r="J147" s="11">
        <f t="shared" si="14"/>
        <v>86.938725108193978</v>
      </c>
      <c r="K147" s="11">
        <f t="shared" si="15"/>
        <v>68.284663866020708</v>
      </c>
    </row>
    <row r="148" spans="2:11" ht="31.5" x14ac:dyDescent="0.25">
      <c r="B148" s="9" t="s">
        <v>146</v>
      </c>
      <c r="C148" s="33">
        <v>2</v>
      </c>
      <c r="D148" s="7">
        <v>1</v>
      </c>
      <c r="E148" s="8">
        <v>5510</v>
      </c>
      <c r="F148" s="2">
        <v>600</v>
      </c>
      <c r="G148" s="11">
        <f t="shared" si="24"/>
        <v>6955100</v>
      </c>
      <c r="H148" s="11">
        <f t="shared" si="24"/>
        <v>8855100</v>
      </c>
      <c r="I148" s="11">
        <f t="shared" si="24"/>
        <v>6046675.2699999996</v>
      </c>
      <c r="J148" s="11">
        <f t="shared" si="14"/>
        <v>86.938725108193978</v>
      </c>
      <c r="K148" s="11">
        <f t="shared" si="15"/>
        <v>68.284663866020708</v>
      </c>
    </row>
    <row r="149" spans="2:11" ht="15.75" x14ac:dyDescent="0.25">
      <c r="B149" s="9" t="s">
        <v>147</v>
      </c>
      <c r="C149" s="33">
        <v>2</v>
      </c>
      <c r="D149" s="7">
        <v>1</v>
      </c>
      <c r="E149" s="8">
        <v>5510</v>
      </c>
      <c r="F149" s="2">
        <v>610</v>
      </c>
      <c r="G149" s="11">
        <v>6955100</v>
      </c>
      <c r="H149" s="11">
        <v>8855100</v>
      </c>
      <c r="I149" s="11">
        <v>6046675.2699999996</v>
      </c>
      <c r="J149" s="11">
        <f t="shared" si="14"/>
        <v>86.938725108193978</v>
      </c>
      <c r="K149" s="11">
        <f t="shared" si="15"/>
        <v>68.284663866020708</v>
      </c>
    </row>
    <row r="150" spans="2:11" ht="47.25" x14ac:dyDescent="0.25">
      <c r="B150" s="6" t="s">
        <v>190</v>
      </c>
      <c r="C150" s="33">
        <v>2</v>
      </c>
      <c r="D150" s="7">
        <v>2</v>
      </c>
      <c r="E150" s="8">
        <v>0</v>
      </c>
      <c r="F150" s="2"/>
      <c r="G150" s="11">
        <f>G151+G154+G157</f>
        <v>6657800</v>
      </c>
      <c r="H150" s="11">
        <f>H151+H154+H157</f>
        <v>6657800</v>
      </c>
      <c r="I150" s="11">
        <f>I151+I154+I157</f>
        <v>4245726.0199999996</v>
      </c>
      <c r="J150" s="11">
        <f t="shared" si="14"/>
        <v>63.770705338099667</v>
      </c>
      <c r="K150" s="11">
        <f t="shared" si="15"/>
        <v>63.770705338099667</v>
      </c>
    </row>
    <row r="151" spans="2:11" ht="94.5" x14ac:dyDescent="0.25">
      <c r="B151" s="6" t="s">
        <v>191</v>
      </c>
      <c r="C151" s="33">
        <v>2</v>
      </c>
      <c r="D151" s="7">
        <v>2</v>
      </c>
      <c r="E151" s="8">
        <v>3263</v>
      </c>
      <c r="F151" s="2"/>
      <c r="G151" s="11">
        <f t="shared" ref="G151:I152" si="25">G152</f>
        <v>4531800</v>
      </c>
      <c r="H151" s="11">
        <f t="shared" si="25"/>
        <v>4531800</v>
      </c>
      <c r="I151" s="11">
        <f t="shared" si="25"/>
        <v>2605821</v>
      </c>
      <c r="J151" s="11">
        <f t="shared" si="14"/>
        <v>57.500794386336551</v>
      </c>
      <c r="K151" s="11">
        <f t="shared" si="15"/>
        <v>57.500794386336551</v>
      </c>
    </row>
    <row r="152" spans="2:11" ht="15.75" x14ac:dyDescent="0.25">
      <c r="B152" s="9" t="s">
        <v>183</v>
      </c>
      <c r="C152" s="33">
        <v>2</v>
      </c>
      <c r="D152" s="7">
        <v>2</v>
      </c>
      <c r="E152" s="8">
        <v>3263</v>
      </c>
      <c r="F152" s="2">
        <v>300</v>
      </c>
      <c r="G152" s="11">
        <f t="shared" si="25"/>
        <v>4531800</v>
      </c>
      <c r="H152" s="11">
        <f t="shared" si="25"/>
        <v>4531800</v>
      </c>
      <c r="I152" s="11">
        <f t="shared" si="25"/>
        <v>2605821</v>
      </c>
      <c r="J152" s="11">
        <f t="shared" si="14"/>
        <v>57.500794386336551</v>
      </c>
      <c r="K152" s="11">
        <f t="shared" si="15"/>
        <v>57.500794386336551</v>
      </c>
    </row>
    <row r="153" spans="2:11" ht="31.5" x14ac:dyDescent="0.25">
      <c r="B153" s="9" t="s">
        <v>192</v>
      </c>
      <c r="C153" s="33">
        <v>2</v>
      </c>
      <c r="D153" s="7">
        <v>2</v>
      </c>
      <c r="E153" s="8">
        <v>3263</v>
      </c>
      <c r="F153" s="2">
        <v>320</v>
      </c>
      <c r="G153" s="11">
        <v>4531800</v>
      </c>
      <c r="H153" s="11">
        <v>4531800</v>
      </c>
      <c r="I153" s="11">
        <v>2605821</v>
      </c>
      <c r="J153" s="11">
        <f t="shared" si="14"/>
        <v>57.500794386336551</v>
      </c>
      <c r="K153" s="11">
        <f t="shared" si="15"/>
        <v>57.500794386336551</v>
      </c>
    </row>
    <row r="154" spans="2:11" ht="63" x14ac:dyDescent="0.25">
      <c r="B154" s="6" t="s">
        <v>193</v>
      </c>
      <c r="C154" s="33">
        <v>2</v>
      </c>
      <c r="D154" s="7">
        <v>2</v>
      </c>
      <c r="E154" s="8">
        <v>3662</v>
      </c>
      <c r="F154" s="2"/>
      <c r="G154" s="11">
        <f t="shared" ref="G154:I155" si="26">G155</f>
        <v>926000</v>
      </c>
      <c r="H154" s="11">
        <f t="shared" si="26"/>
        <v>926000</v>
      </c>
      <c r="I154" s="11">
        <f t="shared" si="26"/>
        <v>704600</v>
      </c>
      <c r="J154" s="11">
        <f t="shared" si="14"/>
        <v>76.090712742980557</v>
      </c>
      <c r="K154" s="11">
        <f t="shared" si="15"/>
        <v>76.090712742980557</v>
      </c>
    </row>
    <row r="155" spans="2:11" ht="15.75" x14ac:dyDescent="0.25">
      <c r="B155" s="9" t="s">
        <v>183</v>
      </c>
      <c r="C155" s="33">
        <v>2</v>
      </c>
      <c r="D155" s="7">
        <v>2</v>
      </c>
      <c r="E155" s="8">
        <v>3662</v>
      </c>
      <c r="F155" s="2">
        <v>300</v>
      </c>
      <c r="G155" s="11">
        <f t="shared" si="26"/>
        <v>926000</v>
      </c>
      <c r="H155" s="11">
        <f t="shared" si="26"/>
        <v>926000</v>
      </c>
      <c r="I155" s="11">
        <f t="shared" si="26"/>
        <v>704600</v>
      </c>
      <c r="J155" s="11">
        <f t="shared" si="14"/>
        <v>76.090712742980557</v>
      </c>
      <c r="K155" s="11">
        <f t="shared" si="15"/>
        <v>76.090712742980557</v>
      </c>
    </row>
    <row r="156" spans="2:11" ht="15.75" x14ac:dyDescent="0.25">
      <c r="B156" s="9" t="s">
        <v>194</v>
      </c>
      <c r="C156" s="33">
        <v>2</v>
      </c>
      <c r="D156" s="7">
        <v>2</v>
      </c>
      <c r="E156" s="8">
        <v>3662</v>
      </c>
      <c r="F156" s="1">
        <v>360</v>
      </c>
      <c r="G156" s="11">
        <v>926000</v>
      </c>
      <c r="H156" s="11">
        <v>926000</v>
      </c>
      <c r="I156" s="11">
        <v>704600</v>
      </c>
      <c r="J156" s="11">
        <f t="shared" si="14"/>
        <v>76.090712742980557</v>
      </c>
      <c r="K156" s="11">
        <f t="shared" si="15"/>
        <v>76.090712742980557</v>
      </c>
    </row>
    <row r="157" spans="2:11" ht="94.5" x14ac:dyDescent="0.25">
      <c r="B157" s="6" t="s">
        <v>195</v>
      </c>
      <c r="C157" s="33">
        <v>2</v>
      </c>
      <c r="D157" s="7">
        <v>2</v>
      </c>
      <c r="E157" s="8">
        <v>7801</v>
      </c>
      <c r="F157" s="2"/>
      <c r="G157" s="11">
        <f t="shared" ref="G157:I158" si="27">G158</f>
        <v>1200000</v>
      </c>
      <c r="H157" s="11">
        <f t="shared" si="27"/>
        <v>1200000</v>
      </c>
      <c r="I157" s="11">
        <f t="shared" si="27"/>
        <v>935305.02</v>
      </c>
      <c r="J157" s="11">
        <f t="shared" si="14"/>
        <v>77.942085000000006</v>
      </c>
      <c r="K157" s="11">
        <f t="shared" si="15"/>
        <v>77.942085000000006</v>
      </c>
    </row>
    <row r="158" spans="2:11" ht="15.75" x14ac:dyDescent="0.25">
      <c r="B158" s="9" t="s">
        <v>177</v>
      </c>
      <c r="C158" s="33">
        <v>2</v>
      </c>
      <c r="D158" s="7">
        <v>2</v>
      </c>
      <c r="E158" s="8">
        <v>7801</v>
      </c>
      <c r="F158" s="2">
        <v>800</v>
      </c>
      <c r="G158" s="11">
        <f t="shared" si="27"/>
        <v>1200000</v>
      </c>
      <c r="H158" s="11">
        <f t="shared" si="27"/>
        <v>1200000</v>
      </c>
      <c r="I158" s="11">
        <f t="shared" si="27"/>
        <v>935305.02</v>
      </c>
      <c r="J158" s="11">
        <f t="shared" si="14"/>
        <v>77.942085000000006</v>
      </c>
      <c r="K158" s="11">
        <f t="shared" si="15"/>
        <v>77.942085000000006</v>
      </c>
    </row>
    <row r="159" spans="2:11" ht="47.25" x14ac:dyDescent="0.25">
      <c r="B159" s="9" t="s">
        <v>196</v>
      </c>
      <c r="C159" s="33">
        <v>2</v>
      </c>
      <c r="D159" s="7">
        <v>2</v>
      </c>
      <c r="E159" s="8">
        <v>7801</v>
      </c>
      <c r="F159" s="1">
        <v>810</v>
      </c>
      <c r="G159" s="11">
        <v>1200000</v>
      </c>
      <c r="H159" s="11">
        <v>1200000</v>
      </c>
      <c r="I159" s="11">
        <v>935305.02</v>
      </c>
      <c r="J159" s="11">
        <f t="shared" si="14"/>
        <v>77.942085000000006</v>
      </c>
      <c r="K159" s="11">
        <f t="shared" si="15"/>
        <v>77.942085000000006</v>
      </c>
    </row>
    <row r="160" spans="2:11" ht="47.25" x14ac:dyDescent="0.25">
      <c r="B160" s="6" t="s">
        <v>197</v>
      </c>
      <c r="C160" s="33">
        <v>2</v>
      </c>
      <c r="D160" s="7">
        <v>3</v>
      </c>
      <c r="E160" s="8">
        <v>0</v>
      </c>
      <c r="F160" s="2"/>
      <c r="G160" s="11">
        <f>G161+G164</f>
        <v>20870100</v>
      </c>
      <c r="H160" s="11">
        <f>H161+H164</f>
        <v>20870100</v>
      </c>
      <c r="I160" s="11">
        <f>I161+I164</f>
        <v>20108533.960000001</v>
      </c>
      <c r="J160" s="11">
        <f t="shared" si="14"/>
        <v>96.350922899267374</v>
      </c>
      <c r="K160" s="11">
        <f t="shared" si="15"/>
        <v>96.350922899267374</v>
      </c>
    </row>
    <row r="161" spans="2:11" ht="110.25" x14ac:dyDescent="0.25">
      <c r="B161" s="6" t="s">
        <v>198</v>
      </c>
      <c r="C161" s="33">
        <v>2</v>
      </c>
      <c r="D161" s="7">
        <v>3</v>
      </c>
      <c r="E161" s="8">
        <v>5511</v>
      </c>
      <c r="F161" s="2"/>
      <c r="G161" s="11">
        <f t="shared" ref="G161:I162" si="28">G162</f>
        <v>20374500</v>
      </c>
      <c r="H161" s="11">
        <f t="shared" si="28"/>
        <v>20374500</v>
      </c>
      <c r="I161" s="11">
        <f t="shared" si="28"/>
        <v>19660950.16</v>
      </c>
      <c r="J161" s="11">
        <f t="shared" si="14"/>
        <v>96.497828952857745</v>
      </c>
      <c r="K161" s="11">
        <f t="shared" si="15"/>
        <v>96.497828952857745</v>
      </c>
    </row>
    <row r="162" spans="2:11" ht="31.5" x14ac:dyDescent="0.25">
      <c r="B162" s="9" t="s">
        <v>151</v>
      </c>
      <c r="C162" s="33">
        <v>2</v>
      </c>
      <c r="D162" s="7">
        <v>3</v>
      </c>
      <c r="E162" s="8">
        <v>5511</v>
      </c>
      <c r="F162" s="2">
        <v>200</v>
      </c>
      <c r="G162" s="11">
        <f t="shared" si="28"/>
        <v>20374500</v>
      </c>
      <c r="H162" s="11">
        <f t="shared" si="28"/>
        <v>20374500</v>
      </c>
      <c r="I162" s="11">
        <f t="shared" si="28"/>
        <v>19660950.16</v>
      </c>
      <c r="J162" s="11">
        <f t="shared" si="14"/>
        <v>96.497828952857745</v>
      </c>
      <c r="K162" s="11">
        <f t="shared" si="15"/>
        <v>96.497828952857745</v>
      </c>
    </row>
    <row r="163" spans="2:11" ht="31.5" x14ac:dyDescent="0.25">
      <c r="B163" s="9" t="s">
        <v>152</v>
      </c>
      <c r="C163" s="33">
        <v>2</v>
      </c>
      <c r="D163" s="7">
        <v>3</v>
      </c>
      <c r="E163" s="8">
        <v>5511</v>
      </c>
      <c r="F163" s="2">
        <v>240</v>
      </c>
      <c r="G163" s="11">
        <v>20374500</v>
      </c>
      <c r="H163" s="11">
        <v>20374500</v>
      </c>
      <c r="I163" s="11">
        <v>19660950.16</v>
      </c>
      <c r="J163" s="11">
        <f t="shared" si="14"/>
        <v>96.497828952857745</v>
      </c>
      <c r="K163" s="11">
        <f t="shared" si="15"/>
        <v>96.497828952857745</v>
      </c>
    </row>
    <row r="164" spans="2:11" ht="110.25" x14ac:dyDescent="0.25">
      <c r="B164" s="6" t="s">
        <v>199</v>
      </c>
      <c r="C164" s="33">
        <v>2</v>
      </c>
      <c r="D164" s="7">
        <v>3</v>
      </c>
      <c r="E164" s="8">
        <v>5512</v>
      </c>
      <c r="F164" s="2"/>
      <c r="G164" s="11">
        <f t="shared" ref="G164:I165" si="29">G165</f>
        <v>495600</v>
      </c>
      <c r="H164" s="11">
        <f t="shared" si="29"/>
        <v>495600</v>
      </c>
      <c r="I164" s="11">
        <f t="shared" si="29"/>
        <v>447583.8</v>
      </c>
      <c r="J164" s="11">
        <f t="shared" ref="J164:J227" si="30">I164/G164*100</f>
        <v>90.311501210653759</v>
      </c>
      <c r="K164" s="11">
        <f t="shared" ref="K164:K227" si="31">I164/H164*100</f>
        <v>90.311501210653759</v>
      </c>
    </row>
    <row r="165" spans="2:11" ht="15.75" x14ac:dyDescent="0.25">
      <c r="B165" s="9" t="s">
        <v>183</v>
      </c>
      <c r="C165" s="33">
        <v>2</v>
      </c>
      <c r="D165" s="7">
        <v>3</v>
      </c>
      <c r="E165" s="8">
        <v>5512</v>
      </c>
      <c r="F165" s="2">
        <v>300</v>
      </c>
      <c r="G165" s="11">
        <f t="shared" si="29"/>
        <v>495600</v>
      </c>
      <c r="H165" s="11">
        <f t="shared" si="29"/>
        <v>495600</v>
      </c>
      <c r="I165" s="11">
        <f t="shared" si="29"/>
        <v>447583.8</v>
      </c>
      <c r="J165" s="11">
        <f t="shared" si="30"/>
        <v>90.311501210653759</v>
      </c>
      <c r="K165" s="11">
        <f t="shared" si="31"/>
        <v>90.311501210653759</v>
      </c>
    </row>
    <row r="166" spans="2:11" ht="31.5" x14ac:dyDescent="0.25">
      <c r="B166" s="9" t="s">
        <v>192</v>
      </c>
      <c r="C166" s="33">
        <v>2</v>
      </c>
      <c r="D166" s="7">
        <v>3</v>
      </c>
      <c r="E166" s="8">
        <v>5512</v>
      </c>
      <c r="F166" s="2">
        <v>320</v>
      </c>
      <c r="G166" s="11">
        <v>495600</v>
      </c>
      <c r="H166" s="11">
        <v>495600</v>
      </c>
      <c r="I166" s="11">
        <v>447583.8</v>
      </c>
      <c r="J166" s="11">
        <f t="shared" si="30"/>
        <v>90.311501210653759</v>
      </c>
      <c r="K166" s="11">
        <f t="shared" si="31"/>
        <v>90.311501210653759</v>
      </c>
    </row>
    <row r="167" spans="2:11" ht="31.5" x14ac:dyDescent="0.25">
      <c r="B167" s="6" t="s">
        <v>200</v>
      </c>
      <c r="C167" s="33">
        <v>3</v>
      </c>
      <c r="D167" s="7">
        <v>0</v>
      </c>
      <c r="E167" s="8">
        <v>0</v>
      </c>
      <c r="F167" s="2"/>
      <c r="G167" s="11">
        <f t="shared" ref="G167:I169" si="32">G168</f>
        <v>500000</v>
      </c>
      <c r="H167" s="11">
        <f t="shared" si="32"/>
        <v>500000</v>
      </c>
      <c r="I167" s="11">
        <f t="shared" si="32"/>
        <v>0</v>
      </c>
      <c r="J167" s="11">
        <f t="shared" si="30"/>
        <v>0</v>
      </c>
      <c r="K167" s="11">
        <f t="shared" si="31"/>
        <v>0</v>
      </c>
    </row>
    <row r="168" spans="2:11" ht="94.5" x14ac:dyDescent="0.25">
      <c r="B168" s="6" t="s">
        <v>201</v>
      </c>
      <c r="C168" s="33">
        <v>3</v>
      </c>
      <c r="D168" s="7">
        <v>0</v>
      </c>
      <c r="E168" s="8">
        <v>2106</v>
      </c>
      <c r="F168" s="2"/>
      <c r="G168" s="11">
        <f t="shared" si="32"/>
        <v>500000</v>
      </c>
      <c r="H168" s="11">
        <f t="shared" si="32"/>
        <v>500000</v>
      </c>
      <c r="I168" s="11">
        <f t="shared" si="32"/>
        <v>0</v>
      </c>
      <c r="J168" s="11">
        <f t="shared" si="30"/>
        <v>0</v>
      </c>
      <c r="K168" s="11">
        <f t="shared" si="31"/>
        <v>0</v>
      </c>
    </row>
    <row r="169" spans="2:11" ht="31.5" x14ac:dyDescent="0.25">
      <c r="B169" s="9" t="s">
        <v>151</v>
      </c>
      <c r="C169" s="33">
        <v>3</v>
      </c>
      <c r="D169" s="7">
        <v>0</v>
      </c>
      <c r="E169" s="8">
        <v>2106</v>
      </c>
      <c r="F169" s="2">
        <v>200</v>
      </c>
      <c r="G169" s="11">
        <f t="shared" si="32"/>
        <v>500000</v>
      </c>
      <c r="H169" s="11">
        <f t="shared" si="32"/>
        <v>500000</v>
      </c>
      <c r="I169" s="11">
        <f t="shared" si="32"/>
        <v>0</v>
      </c>
      <c r="J169" s="11">
        <f t="shared" si="30"/>
        <v>0</v>
      </c>
      <c r="K169" s="11">
        <f t="shared" si="31"/>
        <v>0</v>
      </c>
    </row>
    <row r="170" spans="2:11" ht="31.5" x14ac:dyDescent="0.25">
      <c r="B170" s="9" t="s">
        <v>152</v>
      </c>
      <c r="C170" s="33">
        <v>3</v>
      </c>
      <c r="D170" s="7">
        <v>0</v>
      </c>
      <c r="E170" s="8">
        <v>2106</v>
      </c>
      <c r="F170" s="2">
        <v>240</v>
      </c>
      <c r="G170" s="11">
        <v>500000</v>
      </c>
      <c r="H170" s="11">
        <v>500000</v>
      </c>
      <c r="I170" s="11"/>
      <c r="J170" s="11">
        <f t="shared" si="30"/>
        <v>0</v>
      </c>
      <c r="K170" s="11">
        <f t="shared" si="31"/>
        <v>0</v>
      </c>
    </row>
    <row r="171" spans="2:11" ht="47.25" x14ac:dyDescent="0.25">
      <c r="B171" s="6" t="s">
        <v>202</v>
      </c>
      <c r="C171" s="33">
        <v>4</v>
      </c>
      <c r="D171" s="7">
        <v>0</v>
      </c>
      <c r="E171" s="8">
        <v>0</v>
      </c>
      <c r="F171" s="2"/>
      <c r="G171" s="11">
        <f>G172+G199+G211+G215</f>
        <v>308883098.78999996</v>
      </c>
      <c r="H171" s="11">
        <f>H172+H199+H211+H215</f>
        <v>284601298.78999996</v>
      </c>
      <c r="I171" s="11">
        <f>I172+I199+I211+I215</f>
        <v>130775866.52</v>
      </c>
      <c r="J171" s="11">
        <f t="shared" si="30"/>
        <v>42.338304372202131</v>
      </c>
      <c r="K171" s="11">
        <f t="shared" si="31"/>
        <v>45.950551552646345</v>
      </c>
    </row>
    <row r="172" spans="2:11" ht="63" x14ac:dyDescent="0.25">
      <c r="B172" s="6" t="s">
        <v>0</v>
      </c>
      <c r="C172" s="33">
        <v>4</v>
      </c>
      <c r="D172" s="7">
        <v>1</v>
      </c>
      <c r="E172" s="8">
        <v>0</v>
      </c>
      <c r="F172" s="2"/>
      <c r="G172" s="11">
        <f>G173+G176+G180+G184+G187+G193+G196</f>
        <v>203809598.78999999</v>
      </c>
      <c r="H172" s="11">
        <f>H173+H176+H180+H184+H187+H193+H196</f>
        <v>191898098.78999999</v>
      </c>
      <c r="I172" s="11">
        <f>I173+I176+I180+I184+I187+I193+I196</f>
        <v>67776936.019999996</v>
      </c>
      <c r="J172" s="11">
        <f t="shared" si="30"/>
        <v>33.255026467048573</v>
      </c>
      <c r="K172" s="11">
        <f t="shared" si="31"/>
        <v>35.319232679928938</v>
      </c>
    </row>
    <row r="173" spans="2:11" ht="94.5" x14ac:dyDescent="0.25">
      <c r="B173" s="6" t="s">
        <v>1</v>
      </c>
      <c r="C173" s="33">
        <v>4</v>
      </c>
      <c r="D173" s="7">
        <v>1</v>
      </c>
      <c r="E173" s="8">
        <v>59</v>
      </c>
      <c r="F173" s="2"/>
      <c r="G173" s="11">
        <f t="shared" ref="G173:I174" si="33">G174</f>
        <v>46423700</v>
      </c>
      <c r="H173" s="11">
        <f t="shared" si="33"/>
        <v>45388200</v>
      </c>
      <c r="I173" s="11">
        <f t="shared" si="33"/>
        <v>30819371.93</v>
      </c>
      <c r="J173" s="11">
        <f t="shared" si="30"/>
        <v>66.387151239560822</v>
      </c>
      <c r="K173" s="11">
        <f t="shared" si="31"/>
        <v>67.901727607616081</v>
      </c>
    </row>
    <row r="174" spans="2:11" ht="31.5" x14ac:dyDescent="0.25">
      <c r="B174" s="9" t="s">
        <v>146</v>
      </c>
      <c r="C174" s="33">
        <v>4</v>
      </c>
      <c r="D174" s="7">
        <v>1</v>
      </c>
      <c r="E174" s="8">
        <v>59</v>
      </c>
      <c r="F174" s="2">
        <v>600</v>
      </c>
      <c r="G174" s="11">
        <f t="shared" si="33"/>
        <v>46423700</v>
      </c>
      <c r="H174" s="11">
        <f t="shared" si="33"/>
        <v>45388200</v>
      </c>
      <c r="I174" s="11">
        <f t="shared" si="33"/>
        <v>30819371.93</v>
      </c>
      <c r="J174" s="11">
        <f t="shared" si="30"/>
        <v>66.387151239560822</v>
      </c>
      <c r="K174" s="11">
        <f t="shared" si="31"/>
        <v>67.901727607616081</v>
      </c>
    </row>
    <row r="175" spans="2:11" ht="15.75" x14ac:dyDescent="0.25">
      <c r="B175" s="9" t="s">
        <v>148</v>
      </c>
      <c r="C175" s="33">
        <v>4</v>
      </c>
      <c r="D175" s="7">
        <v>1</v>
      </c>
      <c r="E175" s="8">
        <v>59</v>
      </c>
      <c r="F175" s="2">
        <v>620</v>
      </c>
      <c r="G175" s="11">
        <v>46423700</v>
      </c>
      <c r="H175" s="11">
        <v>45388200</v>
      </c>
      <c r="I175" s="11">
        <v>30819371.93</v>
      </c>
      <c r="J175" s="11">
        <f t="shared" si="30"/>
        <v>66.387151239560822</v>
      </c>
      <c r="K175" s="11">
        <f t="shared" si="31"/>
        <v>67.901727607616081</v>
      </c>
    </row>
    <row r="176" spans="2:11" ht="78.75" x14ac:dyDescent="0.25">
      <c r="B176" s="6" t="s">
        <v>2</v>
      </c>
      <c r="C176" s="33">
        <v>4</v>
      </c>
      <c r="D176" s="7">
        <v>1</v>
      </c>
      <c r="E176" s="8">
        <v>2107</v>
      </c>
      <c r="F176" s="2"/>
      <c r="G176" s="11">
        <f>G177</f>
        <v>1712500</v>
      </c>
      <c r="H176" s="11">
        <f>H177</f>
        <v>1712500</v>
      </c>
      <c r="I176" s="11">
        <f>I177</f>
        <v>1181257.58</v>
      </c>
      <c r="J176" s="11">
        <f t="shared" si="30"/>
        <v>68.978544817518255</v>
      </c>
      <c r="K176" s="11">
        <f t="shared" si="31"/>
        <v>68.978544817518255</v>
      </c>
    </row>
    <row r="177" spans="2:11" ht="31.5" x14ac:dyDescent="0.25">
      <c r="B177" s="9" t="s">
        <v>146</v>
      </c>
      <c r="C177" s="33">
        <v>4</v>
      </c>
      <c r="D177" s="7">
        <v>1</v>
      </c>
      <c r="E177" s="8">
        <v>2107</v>
      </c>
      <c r="F177" s="2">
        <v>600</v>
      </c>
      <c r="G177" s="11">
        <f>G178+G179</f>
        <v>1712500</v>
      </c>
      <c r="H177" s="11">
        <f>H178+H179</f>
        <v>1712500</v>
      </c>
      <c r="I177" s="11">
        <f>I178+I179</f>
        <v>1181257.58</v>
      </c>
      <c r="J177" s="11">
        <f t="shared" si="30"/>
        <v>68.978544817518255</v>
      </c>
      <c r="K177" s="11">
        <f t="shared" si="31"/>
        <v>68.978544817518255</v>
      </c>
    </row>
    <row r="178" spans="2:11" ht="15.75" x14ac:dyDescent="0.25">
      <c r="B178" s="9" t="s">
        <v>147</v>
      </c>
      <c r="C178" s="33">
        <v>4</v>
      </c>
      <c r="D178" s="7">
        <v>1</v>
      </c>
      <c r="E178" s="8">
        <v>2107</v>
      </c>
      <c r="F178" s="2">
        <v>610</v>
      </c>
      <c r="G178" s="11">
        <v>100000</v>
      </c>
      <c r="H178" s="11">
        <v>100000</v>
      </c>
      <c r="I178" s="11"/>
      <c r="J178" s="11">
        <f t="shared" si="30"/>
        <v>0</v>
      </c>
      <c r="K178" s="11">
        <f t="shared" si="31"/>
        <v>0</v>
      </c>
    </row>
    <row r="179" spans="2:11" ht="15.75" x14ac:dyDescent="0.25">
      <c r="B179" s="9" t="s">
        <v>148</v>
      </c>
      <c r="C179" s="33">
        <v>4</v>
      </c>
      <c r="D179" s="7">
        <v>1</v>
      </c>
      <c r="E179" s="8">
        <v>2107</v>
      </c>
      <c r="F179" s="2">
        <v>620</v>
      </c>
      <c r="G179" s="11">
        <v>1612500</v>
      </c>
      <c r="H179" s="11">
        <v>1612500</v>
      </c>
      <c r="I179" s="11">
        <v>1181257.58</v>
      </c>
      <c r="J179" s="11">
        <f t="shared" si="30"/>
        <v>73.256284031007752</v>
      </c>
      <c r="K179" s="11">
        <f t="shared" si="31"/>
        <v>73.256284031007752</v>
      </c>
    </row>
    <row r="180" spans="2:11" ht="94.5" x14ac:dyDescent="0.25">
      <c r="B180" s="6" t="s">
        <v>3</v>
      </c>
      <c r="C180" s="33">
        <v>4</v>
      </c>
      <c r="D180" s="7">
        <v>1</v>
      </c>
      <c r="E180" s="8">
        <v>2108</v>
      </c>
      <c r="F180" s="2"/>
      <c r="G180" s="11">
        <f>G181</f>
        <v>570500</v>
      </c>
      <c r="H180" s="11">
        <f>H181</f>
        <v>570500</v>
      </c>
      <c r="I180" s="11">
        <f>I181</f>
        <v>140000</v>
      </c>
      <c r="J180" s="11">
        <f t="shared" si="30"/>
        <v>24.539877300613497</v>
      </c>
      <c r="K180" s="11">
        <f t="shared" si="31"/>
        <v>24.539877300613497</v>
      </c>
    </row>
    <row r="181" spans="2:11" ht="31.5" x14ac:dyDescent="0.25">
      <c r="B181" s="9" t="s">
        <v>146</v>
      </c>
      <c r="C181" s="33">
        <v>4</v>
      </c>
      <c r="D181" s="7">
        <v>1</v>
      </c>
      <c r="E181" s="8">
        <v>2108</v>
      </c>
      <c r="F181" s="2">
        <v>600</v>
      </c>
      <c r="G181" s="11">
        <f>G182+G183</f>
        <v>570500</v>
      </c>
      <c r="H181" s="11">
        <f>H182+H183</f>
        <v>570500</v>
      </c>
      <c r="I181" s="11">
        <f>I182+I183</f>
        <v>140000</v>
      </c>
      <c r="J181" s="11">
        <f t="shared" si="30"/>
        <v>24.539877300613497</v>
      </c>
      <c r="K181" s="11">
        <f t="shared" si="31"/>
        <v>24.539877300613497</v>
      </c>
    </row>
    <row r="182" spans="2:11" ht="15.75" x14ac:dyDescent="0.25">
      <c r="B182" s="9" t="s">
        <v>147</v>
      </c>
      <c r="C182" s="33">
        <v>4</v>
      </c>
      <c r="D182" s="7">
        <v>1</v>
      </c>
      <c r="E182" s="8">
        <v>2108</v>
      </c>
      <c r="F182" s="2">
        <v>610</v>
      </c>
      <c r="G182" s="11">
        <v>430500</v>
      </c>
      <c r="H182" s="11">
        <v>430500</v>
      </c>
      <c r="I182" s="11"/>
      <c r="J182" s="11">
        <f t="shared" si="30"/>
        <v>0</v>
      </c>
      <c r="K182" s="11">
        <f t="shared" si="31"/>
        <v>0</v>
      </c>
    </row>
    <row r="183" spans="2:11" ht="15.75" x14ac:dyDescent="0.25">
      <c r="B183" s="9" t="s">
        <v>148</v>
      </c>
      <c r="C183" s="33">
        <v>4</v>
      </c>
      <c r="D183" s="7">
        <v>1</v>
      </c>
      <c r="E183" s="8">
        <v>2108</v>
      </c>
      <c r="F183" s="2">
        <v>620</v>
      </c>
      <c r="G183" s="11">
        <v>140000</v>
      </c>
      <c r="H183" s="11">
        <v>140000</v>
      </c>
      <c r="I183" s="11">
        <v>140000</v>
      </c>
      <c r="J183" s="11">
        <f t="shared" si="30"/>
        <v>100</v>
      </c>
      <c r="K183" s="11">
        <f t="shared" si="31"/>
        <v>100</v>
      </c>
    </row>
    <row r="184" spans="2:11" ht="94.5" x14ac:dyDescent="0.25">
      <c r="B184" s="6" t="s">
        <v>4</v>
      </c>
      <c r="C184" s="33">
        <v>4</v>
      </c>
      <c r="D184" s="7">
        <v>1</v>
      </c>
      <c r="E184" s="8">
        <v>4204</v>
      </c>
      <c r="F184" s="2"/>
      <c r="G184" s="11">
        <f t="shared" ref="G184:I185" si="34">G185</f>
        <v>134388926.41</v>
      </c>
      <c r="H184" s="11">
        <f t="shared" si="34"/>
        <v>123312926.41</v>
      </c>
      <c r="I184" s="11">
        <f t="shared" si="34"/>
        <v>22919652.309999999</v>
      </c>
      <c r="J184" s="11">
        <f t="shared" si="30"/>
        <v>17.054717916322701</v>
      </c>
      <c r="K184" s="11">
        <f t="shared" si="31"/>
        <v>18.586577236675929</v>
      </c>
    </row>
    <row r="185" spans="2:11" ht="31.5" x14ac:dyDescent="0.25">
      <c r="B185" s="9" t="s">
        <v>5</v>
      </c>
      <c r="C185" s="33">
        <v>4</v>
      </c>
      <c r="D185" s="7">
        <v>1</v>
      </c>
      <c r="E185" s="8">
        <v>4204</v>
      </c>
      <c r="F185" s="2">
        <v>400</v>
      </c>
      <c r="G185" s="11">
        <f t="shared" si="34"/>
        <v>134388926.41</v>
      </c>
      <c r="H185" s="11">
        <f t="shared" si="34"/>
        <v>123312926.41</v>
      </c>
      <c r="I185" s="11">
        <f t="shared" si="34"/>
        <v>22919652.309999999</v>
      </c>
      <c r="J185" s="11">
        <f t="shared" si="30"/>
        <v>17.054717916322701</v>
      </c>
      <c r="K185" s="11">
        <f t="shared" si="31"/>
        <v>18.586577236675929</v>
      </c>
    </row>
    <row r="186" spans="2:11" ht="15.75" x14ac:dyDescent="0.25">
      <c r="B186" s="9" t="s">
        <v>6</v>
      </c>
      <c r="C186" s="33">
        <v>4</v>
      </c>
      <c r="D186" s="7">
        <v>1</v>
      </c>
      <c r="E186" s="8">
        <v>4204</v>
      </c>
      <c r="F186" s="2">
        <v>410</v>
      </c>
      <c r="G186" s="11">
        <v>134388926.41</v>
      </c>
      <c r="H186" s="11">
        <v>123312926.41</v>
      </c>
      <c r="I186" s="11">
        <v>22919652.309999999</v>
      </c>
      <c r="J186" s="11">
        <f t="shared" si="30"/>
        <v>17.054717916322701</v>
      </c>
      <c r="K186" s="11">
        <f t="shared" si="31"/>
        <v>18.586577236675929</v>
      </c>
    </row>
    <row r="187" spans="2:11" ht="78.75" x14ac:dyDescent="0.25">
      <c r="B187" s="6" t="s">
        <v>7</v>
      </c>
      <c r="C187" s="33">
        <v>4</v>
      </c>
      <c r="D187" s="7">
        <v>1</v>
      </c>
      <c r="E187" s="8">
        <v>5408</v>
      </c>
      <c r="F187" s="2"/>
      <c r="G187" s="11">
        <f>G188+G190</f>
        <v>20618072.379999999</v>
      </c>
      <c r="H187" s="11">
        <f>H188+H190</f>
        <v>20618072.379999999</v>
      </c>
      <c r="I187" s="11">
        <f>I188+I190</f>
        <v>12619683.5</v>
      </c>
      <c r="J187" s="11">
        <f t="shared" si="30"/>
        <v>61.206902698825431</v>
      </c>
      <c r="K187" s="11">
        <f t="shared" si="31"/>
        <v>61.206902698825431</v>
      </c>
    </row>
    <row r="188" spans="2:11" ht="31.5" x14ac:dyDescent="0.25">
      <c r="B188" s="9" t="s">
        <v>5</v>
      </c>
      <c r="C188" s="33">
        <v>4</v>
      </c>
      <c r="D188" s="7">
        <v>1</v>
      </c>
      <c r="E188" s="8">
        <v>5408</v>
      </c>
      <c r="F188" s="2">
        <v>400</v>
      </c>
      <c r="G188" s="11">
        <f>G189</f>
        <v>17471572.379999999</v>
      </c>
      <c r="H188" s="11">
        <f>H189</f>
        <v>17471572.379999999</v>
      </c>
      <c r="I188" s="11">
        <f>I189</f>
        <v>11968413.5</v>
      </c>
      <c r="J188" s="11">
        <f t="shared" si="30"/>
        <v>68.502211705343953</v>
      </c>
      <c r="K188" s="11">
        <f t="shared" si="31"/>
        <v>68.502211705343953</v>
      </c>
    </row>
    <row r="189" spans="2:11" ht="15.75" x14ac:dyDescent="0.25">
      <c r="B189" s="9" t="s">
        <v>6</v>
      </c>
      <c r="C189" s="33">
        <v>4</v>
      </c>
      <c r="D189" s="7">
        <v>1</v>
      </c>
      <c r="E189" s="8">
        <v>5408</v>
      </c>
      <c r="F189" s="2">
        <v>410</v>
      </c>
      <c r="G189" s="11">
        <v>17471572.379999999</v>
      </c>
      <c r="H189" s="11">
        <v>17471572.379999999</v>
      </c>
      <c r="I189" s="11">
        <v>11968413.5</v>
      </c>
      <c r="J189" s="11">
        <f t="shared" si="30"/>
        <v>68.502211705343953</v>
      </c>
      <c r="K189" s="11">
        <f t="shared" si="31"/>
        <v>68.502211705343953</v>
      </c>
    </row>
    <row r="190" spans="2:11" ht="31.5" x14ac:dyDescent="0.25">
      <c r="B190" s="9" t="s">
        <v>146</v>
      </c>
      <c r="C190" s="33">
        <v>4</v>
      </c>
      <c r="D190" s="7">
        <v>1</v>
      </c>
      <c r="E190" s="8">
        <v>5408</v>
      </c>
      <c r="F190" s="2">
        <v>600</v>
      </c>
      <c r="G190" s="11">
        <f>G191+G192</f>
        <v>3146500</v>
      </c>
      <c r="H190" s="11">
        <f>H191+H192</f>
        <v>3146500</v>
      </c>
      <c r="I190" s="11">
        <f>I191+I192</f>
        <v>651270</v>
      </c>
      <c r="J190" s="11">
        <f t="shared" si="30"/>
        <v>20.698236135388527</v>
      </c>
      <c r="K190" s="11">
        <f t="shared" si="31"/>
        <v>20.698236135388527</v>
      </c>
    </row>
    <row r="191" spans="2:11" ht="15.75" x14ac:dyDescent="0.25">
      <c r="B191" s="9" t="s">
        <v>147</v>
      </c>
      <c r="C191" s="33">
        <v>4</v>
      </c>
      <c r="D191" s="7">
        <v>1</v>
      </c>
      <c r="E191" s="8">
        <v>5408</v>
      </c>
      <c r="F191" s="2">
        <v>610</v>
      </c>
      <c r="G191" s="11">
        <v>2439300</v>
      </c>
      <c r="H191" s="11">
        <v>2439300</v>
      </c>
      <c r="I191" s="11"/>
      <c r="J191" s="11">
        <f t="shared" si="30"/>
        <v>0</v>
      </c>
      <c r="K191" s="11">
        <f t="shared" si="31"/>
        <v>0</v>
      </c>
    </row>
    <row r="192" spans="2:11" ht="15.75" x14ac:dyDescent="0.25">
      <c r="B192" s="9" t="s">
        <v>148</v>
      </c>
      <c r="C192" s="33">
        <v>4</v>
      </c>
      <c r="D192" s="7">
        <v>1</v>
      </c>
      <c r="E192" s="8">
        <v>5408</v>
      </c>
      <c r="F192" s="2">
        <v>620</v>
      </c>
      <c r="G192" s="11">
        <v>707200</v>
      </c>
      <c r="H192" s="11">
        <v>707200</v>
      </c>
      <c r="I192" s="11">
        <v>651270</v>
      </c>
      <c r="J192" s="11">
        <f t="shared" si="30"/>
        <v>92.09134615384616</v>
      </c>
      <c r="K192" s="11">
        <f t="shared" si="31"/>
        <v>92.09134615384616</v>
      </c>
    </row>
    <row r="193" spans="2:11" ht="126" x14ac:dyDescent="0.25">
      <c r="B193" s="6" t="s">
        <v>8</v>
      </c>
      <c r="C193" s="33">
        <v>4</v>
      </c>
      <c r="D193" s="7">
        <v>1</v>
      </c>
      <c r="E193" s="8">
        <v>5517</v>
      </c>
      <c r="F193" s="2"/>
      <c r="G193" s="11">
        <f t="shared" ref="G193:I194" si="35">G194</f>
        <v>95900</v>
      </c>
      <c r="H193" s="11">
        <f t="shared" si="35"/>
        <v>95900</v>
      </c>
      <c r="I193" s="11">
        <f t="shared" si="35"/>
        <v>36970.699999999997</v>
      </c>
      <c r="J193" s="11">
        <f t="shared" si="30"/>
        <v>38.551303441084464</v>
      </c>
      <c r="K193" s="11">
        <f t="shared" si="31"/>
        <v>38.551303441084464</v>
      </c>
    </row>
    <row r="194" spans="2:11" ht="31.5" x14ac:dyDescent="0.25">
      <c r="B194" s="9" t="s">
        <v>151</v>
      </c>
      <c r="C194" s="33">
        <v>4</v>
      </c>
      <c r="D194" s="7">
        <v>1</v>
      </c>
      <c r="E194" s="8">
        <v>5517</v>
      </c>
      <c r="F194" s="2">
        <v>200</v>
      </c>
      <c r="G194" s="11">
        <f t="shared" si="35"/>
        <v>95900</v>
      </c>
      <c r="H194" s="11">
        <f t="shared" si="35"/>
        <v>95900</v>
      </c>
      <c r="I194" s="11">
        <f t="shared" si="35"/>
        <v>36970.699999999997</v>
      </c>
      <c r="J194" s="11">
        <f t="shared" si="30"/>
        <v>38.551303441084464</v>
      </c>
      <c r="K194" s="11">
        <f t="shared" si="31"/>
        <v>38.551303441084464</v>
      </c>
    </row>
    <row r="195" spans="2:11" ht="31.5" x14ac:dyDescent="0.25">
      <c r="B195" s="9" t="s">
        <v>152</v>
      </c>
      <c r="C195" s="33">
        <v>4</v>
      </c>
      <c r="D195" s="7">
        <v>1</v>
      </c>
      <c r="E195" s="8">
        <v>5517</v>
      </c>
      <c r="F195" s="2">
        <v>240</v>
      </c>
      <c r="G195" s="11">
        <v>95900</v>
      </c>
      <c r="H195" s="11">
        <v>95900</v>
      </c>
      <c r="I195" s="11">
        <v>36970.699999999997</v>
      </c>
      <c r="J195" s="11">
        <f t="shared" si="30"/>
        <v>38.551303441084464</v>
      </c>
      <c r="K195" s="11">
        <f t="shared" si="31"/>
        <v>38.551303441084464</v>
      </c>
    </row>
    <row r="196" spans="2:11" ht="110.25" x14ac:dyDescent="0.25">
      <c r="B196" s="9" t="s">
        <v>9</v>
      </c>
      <c r="C196" s="33">
        <v>4</v>
      </c>
      <c r="D196" s="7">
        <v>1</v>
      </c>
      <c r="E196" s="8">
        <v>5608</v>
      </c>
      <c r="F196" s="1"/>
      <c r="G196" s="11">
        <f t="shared" ref="G196:I197" si="36">G197</f>
        <v>0</v>
      </c>
      <c r="H196" s="11">
        <f t="shared" si="36"/>
        <v>200000</v>
      </c>
      <c r="I196" s="11">
        <f t="shared" si="36"/>
        <v>60000</v>
      </c>
      <c r="J196" s="11"/>
      <c r="K196" s="11">
        <f t="shared" si="31"/>
        <v>30</v>
      </c>
    </row>
    <row r="197" spans="2:11" ht="31.5" x14ac:dyDescent="0.25">
      <c r="B197" s="9" t="s">
        <v>146</v>
      </c>
      <c r="C197" s="33">
        <v>4</v>
      </c>
      <c r="D197" s="7">
        <v>1</v>
      </c>
      <c r="E197" s="8">
        <v>5608</v>
      </c>
      <c r="F197" s="1">
        <v>600</v>
      </c>
      <c r="G197" s="11">
        <f t="shared" si="36"/>
        <v>0</v>
      </c>
      <c r="H197" s="11">
        <f t="shared" si="36"/>
        <v>200000</v>
      </c>
      <c r="I197" s="11">
        <f t="shared" si="36"/>
        <v>60000</v>
      </c>
      <c r="J197" s="11"/>
      <c r="K197" s="11">
        <f t="shared" si="31"/>
        <v>30</v>
      </c>
    </row>
    <row r="198" spans="2:11" ht="15.75" x14ac:dyDescent="0.25">
      <c r="B198" s="9" t="s">
        <v>148</v>
      </c>
      <c r="C198" s="33">
        <v>4</v>
      </c>
      <c r="D198" s="7">
        <v>1</v>
      </c>
      <c r="E198" s="8">
        <v>5608</v>
      </c>
      <c r="F198" s="1">
        <v>620</v>
      </c>
      <c r="G198" s="11"/>
      <c r="H198" s="11">
        <v>200000</v>
      </c>
      <c r="I198" s="11">
        <v>60000</v>
      </c>
      <c r="J198" s="11"/>
      <c r="K198" s="11">
        <f t="shared" si="31"/>
        <v>30</v>
      </c>
    </row>
    <row r="199" spans="2:11" ht="63" x14ac:dyDescent="0.25">
      <c r="B199" s="6" t="s">
        <v>10</v>
      </c>
      <c r="C199" s="33">
        <v>4</v>
      </c>
      <c r="D199" s="7">
        <v>2</v>
      </c>
      <c r="E199" s="8">
        <v>0</v>
      </c>
      <c r="F199" s="2"/>
      <c r="G199" s="11">
        <f>G200+G204+G208</f>
        <v>102046800</v>
      </c>
      <c r="H199" s="11">
        <f>H200+H204+H208</f>
        <v>89676500</v>
      </c>
      <c r="I199" s="11">
        <f>I200+I204+I208</f>
        <v>60626397.990000002</v>
      </c>
      <c r="J199" s="11">
        <f t="shared" si="30"/>
        <v>59.410386205152932</v>
      </c>
      <c r="K199" s="11">
        <f t="shared" si="31"/>
        <v>67.605669255602081</v>
      </c>
    </row>
    <row r="200" spans="2:11" ht="94.5" x14ac:dyDescent="0.25">
      <c r="B200" s="6" t="s">
        <v>11</v>
      </c>
      <c r="C200" s="33">
        <v>4</v>
      </c>
      <c r="D200" s="7">
        <v>2</v>
      </c>
      <c r="E200" s="8">
        <v>59</v>
      </c>
      <c r="F200" s="2"/>
      <c r="G200" s="11">
        <f>G201</f>
        <v>99899100</v>
      </c>
      <c r="H200" s="11">
        <f>H201</f>
        <v>87528800</v>
      </c>
      <c r="I200" s="11">
        <f>I201</f>
        <v>59646614.590000004</v>
      </c>
      <c r="J200" s="11">
        <f t="shared" si="30"/>
        <v>59.706858810539842</v>
      </c>
      <c r="K200" s="11">
        <f t="shared" si="31"/>
        <v>68.145130048623997</v>
      </c>
    </row>
    <row r="201" spans="2:11" ht="31.5" x14ac:dyDescent="0.25">
      <c r="B201" s="9" t="s">
        <v>146</v>
      </c>
      <c r="C201" s="33">
        <v>4</v>
      </c>
      <c r="D201" s="7">
        <v>2</v>
      </c>
      <c r="E201" s="8">
        <v>59</v>
      </c>
      <c r="F201" s="2">
        <v>600</v>
      </c>
      <c r="G201" s="11">
        <f>G202+G203</f>
        <v>99899100</v>
      </c>
      <c r="H201" s="11">
        <f>H202+H203</f>
        <v>87528800</v>
      </c>
      <c r="I201" s="11">
        <f>I202+I203</f>
        <v>59646614.590000004</v>
      </c>
      <c r="J201" s="11">
        <f t="shared" si="30"/>
        <v>59.706858810539842</v>
      </c>
      <c r="K201" s="11">
        <f t="shared" si="31"/>
        <v>68.145130048623997</v>
      </c>
    </row>
    <row r="202" spans="2:11" ht="15.75" x14ac:dyDescent="0.25">
      <c r="B202" s="9" t="s">
        <v>147</v>
      </c>
      <c r="C202" s="33">
        <v>4</v>
      </c>
      <c r="D202" s="7">
        <v>2</v>
      </c>
      <c r="E202" s="8">
        <v>59</v>
      </c>
      <c r="F202" s="2">
        <v>610</v>
      </c>
      <c r="G202" s="11">
        <v>56912100</v>
      </c>
      <c r="H202" s="11">
        <v>49173000</v>
      </c>
      <c r="I202" s="11">
        <v>34610731.359999999</v>
      </c>
      <c r="J202" s="11">
        <f t="shared" si="30"/>
        <v>60.814363483336585</v>
      </c>
      <c r="K202" s="11">
        <f t="shared" si="31"/>
        <v>70.385641225875986</v>
      </c>
    </row>
    <row r="203" spans="2:11" ht="15.75" x14ac:dyDescent="0.25">
      <c r="B203" s="9" t="s">
        <v>148</v>
      </c>
      <c r="C203" s="33">
        <v>4</v>
      </c>
      <c r="D203" s="7">
        <v>2</v>
      </c>
      <c r="E203" s="8">
        <v>59</v>
      </c>
      <c r="F203" s="2">
        <v>620</v>
      </c>
      <c r="G203" s="11">
        <v>42987000</v>
      </c>
      <c r="H203" s="11">
        <v>38355800</v>
      </c>
      <c r="I203" s="11">
        <v>25035883.23</v>
      </c>
      <c r="J203" s="11">
        <f t="shared" si="30"/>
        <v>58.240591876613856</v>
      </c>
      <c r="K203" s="11">
        <f t="shared" si="31"/>
        <v>65.272744226427292</v>
      </c>
    </row>
    <row r="204" spans="2:11" ht="78.75" x14ac:dyDescent="0.25">
      <c r="B204" s="6" t="s">
        <v>12</v>
      </c>
      <c r="C204" s="33">
        <v>4</v>
      </c>
      <c r="D204" s="7">
        <v>2</v>
      </c>
      <c r="E204" s="8">
        <v>2107</v>
      </c>
      <c r="F204" s="2"/>
      <c r="G204" s="11">
        <f>G205</f>
        <v>2047700</v>
      </c>
      <c r="H204" s="11">
        <f>H205</f>
        <v>2047700</v>
      </c>
      <c r="I204" s="11">
        <f>I205</f>
        <v>887283.4</v>
      </c>
      <c r="J204" s="11">
        <f t="shared" si="30"/>
        <v>43.330732040826291</v>
      </c>
      <c r="K204" s="11">
        <f t="shared" si="31"/>
        <v>43.330732040826291</v>
      </c>
    </row>
    <row r="205" spans="2:11" ht="31.5" x14ac:dyDescent="0.25">
      <c r="B205" s="9" t="s">
        <v>146</v>
      </c>
      <c r="C205" s="33">
        <v>4</v>
      </c>
      <c r="D205" s="7">
        <v>2</v>
      </c>
      <c r="E205" s="8">
        <v>2107</v>
      </c>
      <c r="F205" s="2">
        <v>600</v>
      </c>
      <c r="G205" s="11">
        <f>G206+G207</f>
        <v>2047700</v>
      </c>
      <c r="H205" s="11">
        <f>H206+H207</f>
        <v>2047700</v>
      </c>
      <c r="I205" s="11">
        <f>I206+I207</f>
        <v>887283.4</v>
      </c>
      <c r="J205" s="11">
        <f t="shared" si="30"/>
        <v>43.330732040826291</v>
      </c>
      <c r="K205" s="11">
        <f t="shared" si="31"/>
        <v>43.330732040826291</v>
      </c>
    </row>
    <row r="206" spans="2:11" ht="15.75" x14ac:dyDescent="0.25">
      <c r="B206" s="9" t="s">
        <v>147</v>
      </c>
      <c r="C206" s="33">
        <v>4</v>
      </c>
      <c r="D206" s="7">
        <v>2</v>
      </c>
      <c r="E206" s="8">
        <v>2107</v>
      </c>
      <c r="F206" s="2">
        <v>610</v>
      </c>
      <c r="G206" s="11">
        <v>267700</v>
      </c>
      <c r="H206" s="11">
        <v>267700</v>
      </c>
      <c r="I206" s="11">
        <v>106560</v>
      </c>
      <c r="J206" s="11">
        <f t="shared" si="30"/>
        <v>39.805752708255511</v>
      </c>
      <c r="K206" s="11">
        <f t="shared" si="31"/>
        <v>39.805752708255511</v>
      </c>
    </row>
    <row r="207" spans="2:11" ht="15.75" x14ac:dyDescent="0.25">
      <c r="B207" s="9" t="s">
        <v>148</v>
      </c>
      <c r="C207" s="33">
        <v>4</v>
      </c>
      <c r="D207" s="7">
        <v>2</v>
      </c>
      <c r="E207" s="8">
        <v>2107</v>
      </c>
      <c r="F207" s="2">
        <v>620</v>
      </c>
      <c r="G207" s="11">
        <v>1780000</v>
      </c>
      <c r="H207" s="11">
        <v>1780000</v>
      </c>
      <c r="I207" s="11">
        <v>780723.4</v>
      </c>
      <c r="J207" s="11">
        <f t="shared" si="30"/>
        <v>43.860865168539327</v>
      </c>
      <c r="K207" s="11">
        <f t="shared" si="31"/>
        <v>43.860865168539327</v>
      </c>
    </row>
    <row r="208" spans="2:11" ht="94.5" x14ac:dyDescent="0.25">
      <c r="B208" s="6" t="s">
        <v>13</v>
      </c>
      <c r="C208" s="33">
        <v>4</v>
      </c>
      <c r="D208" s="7">
        <v>2</v>
      </c>
      <c r="E208" s="8">
        <v>5603</v>
      </c>
      <c r="F208" s="2"/>
      <c r="G208" s="11">
        <f t="shared" ref="G208:I209" si="37">G209</f>
        <v>100000</v>
      </c>
      <c r="H208" s="11">
        <f t="shared" si="37"/>
        <v>100000</v>
      </c>
      <c r="I208" s="11">
        <f t="shared" si="37"/>
        <v>92500</v>
      </c>
      <c r="J208" s="11">
        <f t="shared" si="30"/>
        <v>92.5</v>
      </c>
      <c r="K208" s="11">
        <f t="shared" si="31"/>
        <v>92.5</v>
      </c>
    </row>
    <row r="209" spans="2:11" ht="31.5" x14ac:dyDescent="0.25">
      <c r="B209" s="9" t="s">
        <v>146</v>
      </c>
      <c r="C209" s="33">
        <v>4</v>
      </c>
      <c r="D209" s="7">
        <v>2</v>
      </c>
      <c r="E209" s="8">
        <v>5603</v>
      </c>
      <c r="F209" s="2">
        <v>600</v>
      </c>
      <c r="G209" s="11">
        <f t="shared" si="37"/>
        <v>100000</v>
      </c>
      <c r="H209" s="11">
        <f t="shared" si="37"/>
        <v>100000</v>
      </c>
      <c r="I209" s="11">
        <f t="shared" si="37"/>
        <v>92500</v>
      </c>
      <c r="J209" s="11">
        <f t="shared" si="30"/>
        <v>92.5</v>
      </c>
      <c r="K209" s="11">
        <f t="shared" si="31"/>
        <v>92.5</v>
      </c>
    </row>
    <row r="210" spans="2:11" ht="15.75" x14ac:dyDescent="0.25">
      <c r="B210" s="9" t="s">
        <v>147</v>
      </c>
      <c r="C210" s="33">
        <v>4</v>
      </c>
      <c r="D210" s="7">
        <v>2</v>
      </c>
      <c r="E210" s="8">
        <v>5603</v>
      </c>
      <c r="F210" s="2">
        <v>610</v>
      </c>
      <c r="G210" s="11">
        <v>100000</v>
      </c>
      <c r="H210" s="11">
        <v>100000</v>
      </c>
      <c r="I210" s="11">
        <v>92500</v>
      </c>
      <c r="J210" s="11">
        <f t="shared" si="30"/>
        <v>92.5</v>
      </c>
      <c r="K210" s="11">
        <f t="shared" si="31"/>
        <v>92.5</v>
      </c>
    </row>
    <row r="211" spans="2:11" ht="63" x14ac:dyDescent="0.25">
      <c r="B211" s="6" t="s">
        <v>14</v>
      </c>
      <c r="C211" s="33">
        <v>4</v>
      </c>
      <c r="D211" s="7">
        <v>3</v>
      </c>
      <c r="E211" s="8">
        <v>0</v>
      </c>
      <c r="F211" s="2"/>
      <c r="G211" s="11">
        <f t="shared" ref="G211:I213" si="38">G212</f>
        <v>100000</v>
      </c>
      <c r="H211" s="11">
        <f t="shared" si="38"/>
        <v>100000</v>
      </c>
      <c r="I211" s="11">
        <f t="shared" si="38"/>
        <v>21000</v>
      </c>
      <c r="J211" s="11">
        <f t="shared" si="30"/>
        <v>21</v>
      </c>
      <c r="K211" s="11">
        <f t="shared" si="31"/>
        <v>21</v>
      </c>
    </row>
    <row r="212" spans="2:11" ht="63" x14ac:dyDescent="0.25">
      <c r="B212" s="6" t="s">
        <v>15</v>
      </c>
      <c r="C212" s="33">
        <v>4</v>
      </c>
      <c r="D212" s="7">
        <v>3</v>
      </c>
      <c r="E212" s="8">
        <v>2107</v>
      </c>
      <c r="F212" s="2"/>
      <c r="G212" s="11">
        <f t="shared" si="38"/>
        <v>100000</v>
      </c>
      <c r="H212" s="11">
        <f t="shared" si="38"/>
        <v>100000</v>
      </c>
      <c r="I212" s="11">
        <f t="shared" si="38"/>
        <v>21000</v>
      </c>
      <c r="J212" s="11">
        <f t="shared" si="30"/>
        <v>21</v>
      </c>
      <c r="K212" s="11">
        <f t="shared" si="31"/>
        <v>21</v>
      </c>
    </row>
    <row r="213" spans="2:11" ht="31.5" x14ac:dyDescent="0.25">
      <c r="B213" s="9" t="s">
        <v>146</v>
      </c>
      <c r="C213" s="33">
        <v>4</v>
      </c>
      <c r="D213" s="7">
        <v>3</v>
      </c>
      <c r="E213" s="8">
        <v>2107</v>
      </c>
      <c r="F213" s="2">
        <v>600</v>
      </c>
      <c r="G213" s="11">
        <f t="shared" si="38"/>
        <v>100000</v>
      </c>
      <c r="H213" s="11">
        <f t="shared" si="38"/>
        <v>100000</v>
      </c>
      <c r="I213" s="11">
        <f t="shared" si="38"/>
        <v>21000</v>
      </c>
      <c r="J213" s="11">
        <f t="shared" si="30"/>
        <v>21</v>
      </c>
      <c r="K213" s="11">
        <f t="shared" si="31"/>
        <v>21</v>
      </c>
    </row>
    <row r="214" spans="2:11" ht="15.75" x14ac:dyDescent="0.25">
      <c r="B214" s="9" t="s">
        <v>148</v>
      </c>
      <c r="C214" s="33">
        <v>4</v>
      </c>
      <c r="D214" s="7">
        <v>3</v>
      </c>
      <c r="E214" s="8">
        <v>2107</v>
      </c>
      <c r="F214" s="2">
        <v>620</v>
      </c>
      <c r="G214" s="11">
        <v>100000</v>
      </c>
      <c r="H214" s="11">
        <v>100000</v>
      </c>
      <c r="I214" s="11">
        <v>21000</v>
      </c>
      <c r="J214" s="11">
        <f t="shared" si="30"/>
        <v>21</v>
      </c>
      <c r="K214" s="11">
        <f t="shared" si="31"/>
        <v>21</v>
      </c>
    </row>
    <row r="215" spans="2:11" ht="63" x14ac:dyDescent="0.25">
      <c r="B215" s="6" t="s">
        <v>16</v>
      </c>
      <c r="C215" s="33">
        <v>4</v>
      </c>
      <c r="D215" s="7">
        <v>4</v>
      </c>
      <c r="E215" s="8">
        <v>0</v>
      </c>
      <c r="F215" s="2"/>
      <c r="G215" s="11">
        <f t="shared" ref="G215:I217" si="39">G216</f>
        <v>2926700</v>
      </c>
      <c r="H215" s="11">
        <f t="shared" si="39"/>
        <v>2926700</v>
      </c>
      <c r="I215" s="11">
        <f t="shared" si="39"/>
        <v>2351532.5099999998</v>
      </c>
      <c r="J215" s="11">
        <f t="shared" si="30"/>
        <v>80.347576109611495</v>
      </c>
      <c r="K215" s="11">
        <f t="shared" si="31"/>
        <v>80.347576109611495</v>
      </c>
    </row>
    <row r="216" spans="2:11" ht="94.5" x14ac:dyDescent="0.25">
      <c r="B216" s="6" t="s">
        <v>17</v>
      </c>
      <c r="C216" s="33">
        <v>4</v>
      </c>
      <c r="D216" s="7">
        <v>4</v>
      </c>
      <c r="E216" s="8">
        <v>59</v>
      </c>
      <c r="F216" s="2"/>
      <c r="G216" s="11">
        <f t="shared" si="39"/>
        <v>2926700</v>
      </c>
      <c r="H216" s="11">
        <f t="shared" si="39"/>
        <v>2926700</v>
      </c>
      <c r="I216" s="11">
        <f t="shared" si="39"/>
        <v>2351532.5099999998</v>
      </c>
      <c r="J216" s="11">
        <f t="shared" si="30"/>
        <v>80.347576109611495</v>
      </c>
      <c r="K216" s="11">
        <f t="shared" si="31"/>
        <v>80.347576109611495</v>
      </c>
    </row>
    <row r="217" spans="2:11" ht="63" x14ac:dyDescent="0.25">
      <c r="B217" s="9" t="s">
        <v>160</v>
      </c>
      <c r="C217" s="33">
        <v>4</v>
      </c>
      <c r="D217" s="7">
        <v>4</v>
      </c>
      <c r="E217" s="8">
        <v>59</v>
      </c>
      <c r="F217" s="2">
        <v>100</v>
      </c>
      <c r="G217" s="11">
        <f t="shared" si="39"/>
        <v>2926700</v>
      </c>
      <c r="H217" s="11">
        <f t="shared" si="39"/>
        <v>2926700</v>
      </c>
      <c r="I217" s="11">
        <f t="shared" si="39"/>
        <v>2351532.5099999998</v>
      </c>
      <c r="J217" s="11">
        <f t="shared" si="30"/>
        <v>80.347576109611495</v>
      </c>
      <c r="K217" s="11">
        <f t="shared" si="31"/>
        <v>80.347576109611495</v>
      </c>
    </row>
    <row r="218" spans="2:11" ht="15.75" x14ac:dyDescent="0.25">
      <c r="B218" s="9" t="s">
        <v>161</v>
      </c>
      <c r="C218" s="33">
        <v>4</v>
      </c>
      <c r="D218" s="7">
        <v>4</v>
      </c>
      <c r="E218" s="8">
        <v>59</v>
      </c>
      <c r="F218" s="2">
        <v>110</v>
      </c>
      <c r="G218" s="11">
        <v>2926700</v>
      </c>
      <c r="H218" s="11">
        <v>2926700</v>
      </c>
      <c r="I218" s="11">
        <v>2351532.5099999998</v>
      </c>
      <c r="J218" s="11">
        <f t="shared" si="30"/>
        <v>80.347576109611495</v>
      </c>
      <c r="K218" s="11">
        <f t="shared" si="31"/>
        <v>80.347576109611495</v>
      </c>
    </row>
    <row r="219" spans="2:11" ht="47.25" x14ac:dyDescent="0.25">
      <c r="B219" s="6" t="s">
        <v>18</v>
      </c>
      <c r="C219" s="33">
        <v>5</v>
      </c>
      <c r="D219" s="7">
        <v>0</v>
      </c>
      <c r="E219" s="8">
        <v>0</v>
      </c>
      <c r="F219" s="2"/>
      <c r="G219" s="11">
        <f>G220+G232</f>
        <v>93063546</v>
      </c>
      <c r="H219" s="11">
        <f>H220+H232</f>
        <v>88043558</v>
      </c>
      <c r="I219" s="11">
        <f>I220+I232</f>
        <v>56226345.609999999</v>
      </c>
      <c r="J219" s="11">
        <f t="shared" si="30"/>
        <v>60.417153683355238</v>
      </c>
      <c r="K219" s="11">
        <f t="shared" si="31"/>
        <v>63.861964335880202</v>
      </c>
    </row>
    <row r="220" spans="2:11" ht="78.75" x14ac:dyDescent="0.25">
      <c r="B220" s="6" t="s">
        <v>19</v>
      </c>
      <c r="C220" s="33">
        <v>5</v>
      </c>
      <c r="D220" s="7">
        <v>1</v>
      </c>
      <c r="E220" s="8">
        <v>0</v>
      </c>
      <c r="F220" s="2"/>
      <c r="G220" s="11">
        <f>G221+G224+G229</f>
        <v>21877146</v>
      </c>
      <c r="H220" s="11">
        <f t="shared" ref="H220:I220" si="40">H221+H224+H229</f>
        <v>22449558</v>
      </c>
      <c r="I220" s="11">
        <f t="shared" si="40"/>
        <v>15864512.050000001</v>
      </c>
      <c r="J220" s="11">
        <f t="shared" si="30"/>
        <v>72.516369594096048</v>
      </c>
      <c r="K220" s="11">
        <f t="shared" si="31"/>
        <v>70.667369264018475</v>
      </c>
    </row>
    <row r="221" spans="2:11" ht="110.25" x14ac:dyDescent="0.25">
      <c r="B221" s="6" t="s">
        <v>20</v>
      </c>
      <c r="C221" s="33">
        <v>5</v>
      </c>
      <c r="D221" s="7">
        <v>1</v>
      </c>
      <c r="E221" s="8">
        <v>59</v>
      </c>
      <c r="F221" s="2"/>
      <c r="G221" s="11">
        <f t="shared" ref="G221:I222" si="41">G222</f>
        <v>17325000</v>
      </c>
      <c r="H221" s="11">
        <f t="shared" si="41"/>
        <v>17897412</v>
      </c>
      <c r="I221" s="11">
        <f t="shared" si="41"/>
        <v>13280061.49</v>
      </c>
      <c r="J221" s="11">
        <f t="shared" si="30"/>
        <v>76.652591572871572</v>
      </c>
      <c r="K221" s="11">
        <f t="shared" si="31"/>
        <v>74.201015711098336</v>
      </c>
    </row>
    <row r="222" spans="2:11" ht="31.5" x14ac:dyDescent="0.25">
      <c r="B222" s="9" t="s">
        <v>146</v>
      </c>
      <c r="C222" s="33">
        <v>5</v>
      </c>
      <c r="D222" s="7">
        <v>1</v>
      </c>
      <c r="E222" s="8">
        <v>59</v>
      </c>
      <c r="F222" s="2">
        <v>600</v>
      </c>
      <c r="G222" s="11">
        <f t="shared" si="41"/>
        <v>17325000</v>
      </c>
      <c r="H222" s="11">
        <f t="shared" si="41"/>
        <v>17897412</v>
      </c>
      <c r="I222" s="11">
        <f t="shared" si="41"/>
        <v>13280061.49</v>
      </c>
      <c r="J222" s="11">
        <f t="shared" si="30"/>
        <v>76.652591572871572</v>
      </c>
      <c r="K222" s="11">
        <f t="shared" si="31"/>
        <v>74.201015711098336</v>
      </c>
    </row>
    <row r="223" spans="2:11" ht="15.75" x14ac:dyDescent="0.25">
      <c r="B223" s="9" t="s">
        <v>148</v>
      </c>
      <c r="C223" s="33">
        <v>5</v>
      </c>
      <c r="D223" s="7">
        <v>1</v>
      </c>
      <c r="E223" s="8">
        <v>59</v>
      </c>
      <c r="F223" s="2">
        <v>620</v>
      </c>
      <c r="G223" s="11">
        <v>17325000</v>
      </c>
      <c r="H223" s="11">
        <v>17897412</v>
      </c>
      <c r="I223" s="11">
        <v>13280061.49</v>
      </c>
      <c r="J223" s="11">
        <f t="shared" si="30"/>
        <v>76.652591572871572</v>
      </c>
      <c r="K223" s="11">
        <f t="shared" si="31"/>
        <v>74.201015711098336</v>
      </c>
    </row>
    <row r="224" spans="2:11" ht="94.5" x14ac:dyDescent="0.25">
      <c r="B224" s="6" t="s">
        <v>221</v>
      </c>
      <c r="C224" s="33">
        <v>5</v>
      </c>
      <c r="D224" s="7">
        <v>1</v>
      </c>
      <c r="E224" s="8">
        <v>2109</v>
      </c>
      <c r="F224" s="2"/>
      <c r="G224" s="11">
        <f>G227+G225</f>
        <v>3206400</v>
      </c>
      <c r="H224" s="11">
        <f>H227+H225</f>
        <v>3206400</v>
      </c>
      <c r="I224" s="11">
        <f>I227+I225</f>
        <v>1238704.56</v>
      </c>
      <c r="J224" s="11">
        <f t="shared" si="30"/>
        <v>38.632252994011978</v>
      </c>
      <c r="K224" s="11">
        <f t="shared" si="31"/>
        <v>38.632252994011978</v>
      </c>
    </row>
    <row r="225" spans="2:11" ht="31.5" x14ac:dyDescent="0.25">
      <c r="B225" s="9" t="s">
        <v>151</v>
      </c>
      <c r="C225" s="33">
        <v>5</v>
      </c>
      <c r="D225" s="7">
        <v>1</v>
      </c>
      <c r="E225" s="8">
        <v>2109</v>
      </c>
      <c r="F225" s="2">
        <v>200</v>
      </c>
      <c r="G225" s="11">
        <f>G226</f>
        <v>1026400</v>
      </c>
      <c r="H225" s="11">
        <f>H226</f>
        <v>1026400</v>
      </c>
      <c r="I225" s="11">
        <f>I226</f>
        <v>0</v>
      </c>
      <c r="J225" s="11">
        <f t="shared" si="30"/>
        <v>0</v>
      </c>
      <c r="K225" s="11">
        <f t="shared" si="31"/>
        <v>0</v>
      </c>
    </row>
    <row r="226" spans="2:11" ht="31.5" x14ac:dyDescent="0.25">
      <c r="B226" s="9" t="s">
        <v>152</v>
      </c>
      <c r="C226" s="33">
        <v>5</v>
      </c>
      <c r="D226" s="7">
        <v>1</v>
      </c>
      <c r="E226" s="8">
        <v>2109</v>
      </c>
      <c r="F226" s="2">
        <v>240</v>
      </c>
      <c r="G226" s="11">
        <v>1026400</v>
      </c>
      <c r="H226" s="11">
        <v>1026400</v>
      </c>
      <c r="I226" s="11"/>
      <c r="J226" s="11">
        <f t="shared" si="30"/>
        <v>0</v>
      </c>
      <c r="K226" s="11">
        <f t="shared" si="31"/>
        <v>0</v>
      </c>
    </row>
    <row r="227" spans="2:11" ht="31.5" x14ac:dyDescent="0.25">
      <c r="B227" s="9" t="s">
        <v>146</v>
      </c>
      <c r="C227" s="33">
        <v>5</v>
      </c>
      <c r="D227" s="7">
        <v>1</v>
      </c>
      <c r="E227" s="8">
        <v>2109</v>
      </c>
      <c r="F227" s="2">
        <v>600</v>
      </c>
      <c r="G227" s="11">
        <f>G228</f>
        <v>2180000</v>
      </c>
      <c r="H227" s="11">
        <f>H228</f>
        <v>2180000</v>
      </c>
      <c r="I227" s="11">
        <f>I228</f>
        <v>1238704.56</v>
      </c>
      <c r="J227" s="11">
        <f t="shared" si="30"/>
        <v>56.821310091743129</v>
      </c>
      <c r="K227" s="11">
        <f t="shared" si="31"/>
        <v>56.821310091743129</v>
      </c>
    </row>
    <row r="228" spans="2:11" ht="15.75" x14ac:dyDescent="0.25">
      <c r="B228" s="9" t="s">
        <v>148</v>
      </c>
      <c r="C228" s="33">
        <v>5</v>
      </c>
      <c r="D228" s="7">
        <v>1</v>
      </c>
      <c r="E228" s="8">
        <v>2109</v>
      </c>
      <c r="F228" s="2">
        <v>620</v>
      </c>
      <c r="G228" s="11">
        <v>2180000</v>
      </c>
      <c r="H228" s="11">
        <v>2180000</v>
      </c>
      <c r="I228" s="11">
        <v>1238704.56</v>
      </c>
      <c r="J228" s="11">
        <f t="shared" ref="J228:J288" si="42">I228/G228*100</f>
        <v>56.821310091743129</v>
      </c>
      <c r="K228" s="11">
        <f t="shared" ref="K228:K288" si="43">I228/H228*100</f>
        <v>56.821310091743129</v>
      </c>
    </row>
    <row r="229" spans="2:11" ht="94.5" x14ac:dyDescent="0.25">
      <c r="B229" s="6" t="s">
        <v>222</v>
      </c>
      <c r="C229" s="33">
        <v>5</v>
      </c>
      <c r="D229" s="7">
        <v>1</v>
      </c>
      <c r="E229" s="8">
        <v>5409</v>
      </c>
      <c r="F229" s="2"/>
      <c r="G229" s="11">
        <f t="shared" ref="G229:I230" si="44">G230</f>
        <v>1345746</v>
      </c>
      <c r="H229" s="11">
        <f t="shared" si="44"/>
        <v>1345746</v>
      </c>
      <c r="I229" s="11">
        <f t="shared" si="44"/>
        <v>1345746</v>
      </c>
      <c r="J229" s="11">
        <f t="shared" si="42"/>
        <v>100</v>
      </c>
      <c r="K229" s="11">
        <f t="shared" si="43"/>
        <v>100</v>
      </c>
    </row>
    <row r="230" spans="2:11" ht="31.5" x14ac:dyDescent="0.25">
      <c r="B230" s="9" t="s">
        <v>5</v>
      </c>
      <c r="C230" s="33">
        <v>5</v>
      </c>
      <c r="D230" s="7">
        <v>1</v>
      </c>
      <c r="E230" s="8">
        <v>5409</v>
      </c>
      <c r="F230" s="2">
        <v>400</v>
      </c>
      <c r="G230" s="11">
        <f t="shared" si="44"/>
        <v>1345746</v>
      </c>
      <c r="H230" s="11">
        <f t="shared" si="44"/>
        <v>1345746</v>
      </c>
      <c r="I230" s="11">
        <f t="shared" si="44"/>
        <v>1345746</v>
      </c>
      <c r="J230" s="11">
        <f t="shared" si="42"/>
        <v>100</v>
      </c>
      <c r="K230" s="11">
        <f t="shared" si="43"/>
        <v>100</v>
      </c>
    </row>
    <row r="231" spans="2:11" ht="15.75" x14ac:dyDescent="0.25">
      <c r="B231" s="9" t="s">
        <v>6</v>
      </c>
      <c r="C231" s="33">
        <v>5</v>
      </c>
      <c r="D231" s="7">
        <v>1</v>
      </c>
      <c r="E231" s="8">
        <v>5409</v>
      </c>
      <c r="F231" s="2">
        <v>410</v>
      </c>
      <c r="G231" s="11">
        <v>1345746</v>
      </c>
      <c r="H231" s="11">
        <v>1345746</v>
      </c>
      <c r="I231" s="11">
        <v>1345746</v>
      </c>
      <c r="J231" s="11">
        <f t="shared" si="42"/>
        <v>100</v>
      </c>
      <c r="K231" s="11">
        <f t="shared" si="43"/>
        <v>100</v>
      </c>
    </row>
    <row r="232" spans="2:11" ht="63" x14ac:dyDescent="0.25">
      <c r="B232" s="6" t="s">
        <v>223</v>
      </c>
      <c r="C232" s="33">
        <v>5</v>
      </c>
      <c r="D232" s="7">
        <v>2</v>
      </c>
      <c r="E232" s="8">
        <v>0</v>
      </c>
      <c r="F232" s="2"/>
      <c r="G232" s="11">
        <f>G233+G236</f>
        <v>71186400</v>
      </c>
      <c r="H232" s="11">
        <f>H233+H236</f>
        <v>65594000</v>
      </c>
      <c r="I232" s="11">
        <f>I233+I236</f>
        <v>40361833.560000002</v>
      </c>
      <c r="J232" s="11">
        <f t="shared" si="42"/>
        <v>56.698798590742051</v>
      </c>
      <c r="K232" s="11">
        <f t="shared" si="43"/>
        <v>61.532813306095072</v>
      </c>
    </row>
    <row r="233" spans="2:11" ht="94.5" x14ac:dyDescent="0.25">
      <c r="B233" s="6" t="s">
        <v>224</v>
      </c>
      <c r="C233" s="33">
        <v>5</v>
      </c>
      <c r="D233" s="7">
        <v>2</v>
      </c>
      <c r="E233" s="8">
        <v>59</v>
      </c>
      <c r="F233" s="2"/>
      <c r="G233" s="11">
        <f t="shared" ref="G233:I234" si="45">G234</f>
        <v>63352000</v>
      </c>
      <c r="H233" s="11">
        <f t="shared" si="45"/>
        <v>59429600</v>
      </c>
      <c r="I233" s="11">
        <f t="shared" si="45"/>
        <v>38848373.770000003</v>
      </c>
      <c r="J233" s="11">
        <f t="shared" si="42"/>
        <v>61.321463836974367</v>
      </c>
      <c r="K233" s="11">
        <f t="shared" si="43"/>
        <v>65.368728327298186</v>
      </c>
    </row>
    <row r="234" spans="2:11" ht="31.5" x14ac:dyDescent="0.25">
      <c r="B234" s="9" t="s">
        <v>146</v>
      </c>
      <c r="C234" s="33">
        <v>5</v>
      </c>
      <c r="D234" s="7">
        <v>2</v>
      </c>
      <c r="E234" s="8">
        <v>59</v>
      </c>
      <c r="F234" s="2">
        <v>600</v>
      </c>
      <c r="G234" s="11">
        <f t="shared" si="45"/>
        <v>63352000</v>
      </c>
      <c r="H234" s="11">
        <f t="shared" si="45"/>
        <v>59429600</v>
      </c>
      <c r="I234" s="11">
        <f t="shared" si="45"/>
        <v>38848373.770000003</v>
      </c>
      <c r="J234" s="11">
        <f t="shared" si="42"/>
        <v>61.321463836974367</v>
      </c>
      <c r="K234" s="11">
        <f t="shared" si="43"/>
        <v>65.368728327298186</v>
      </c>
    </row>
    <row r="235" spans="2:11" ht="15.75" x14ac:dyDescent="0.25">
      <c r="B235" s="9" t="s">
        <v>147</v>
      </c>
      <c r="C235" s="33">
        <v>5</v>
      </c>
      <c r="D235" s="7">
        <v>2</v>
      </c>
      <c r="E235" s="8">
        <v>59</v>
      </c>
      <c r="F235" s="2">
        <v>610</v>
      </c>
      <c r="G235" s="11">
        <v>63352000</v>
      </c>
      <c r="H235" s="11">
        <v>59429600</v>
      </c>
      <c r="I235" s="11">
        <v>38848373.770000003</v>
      </c>
      <c r="J235" s="11">
        <f t="shared" si="42"/>
        <v>61.321463836974367</v>
      </c>
      <c r="K235" s="11">
        <f t="shared" si="43"/>
        <v>65.368728327298186</v>
      </c>
    </row>
    <row r="236" spans="2:11" ht="78.75" x14ac:dyDescent="0.25">
      <c r="B236" s="6" t="s">
        <v>225</v>
      </c>
      <c r="C236" s="33">
        <v>5</v>
      </c>
      <c r="D236" s="7">
        <v>2</v>
      </c>
      <c r="E236" s="8">
        <v>2109</v>
      </c>
      <c r="F236" s="2"/>
      <c r="G236" s="11">
        <f t="shared" ref="G236:I237" si="46">G237</f>
        <v>7834400</v>
      </c>
      <c r="H236" s="11">
        <f t="shared" si="46"/>
        <v>6164400</v>
      </c>
      <c r="I236" s="11">
        <f t="shared" si="46"/>
        <v>1513459.79</v>
      </c>
      <c r="J236" s="11">
        <f t="shared" si="42"/>
        <v>19.318132722352701</v>
      </c>
      <c r="K236" s="11">
        <f t="shared" si="43"/>
        <v>24.551615566802933</v>
      </c>
    </row>
    <row r="237" spans="2:11" ht="31.5" x14ac:dyDescent="0.25">
      <c r="B237" s="9" t="s">
        <v>146</v>
      </c>
      <c r="C237" s="33">
        <v>5</v>
      </c>
      <c r="D237" s="7">
        <v>2</v>
      </c>
      <c r="E237" s="8">
        <v>2109</v>
      </c>
      <c r="F237" s="2">
        <v>600</v>
      </c>
      <c r="G237" s="11">
        <f t="shared" si="46"/>
        <v>7834400</v>
      </c>
      <c r="H237" s="11">
        <f t="shared" si="46"/>
        <v>6164400</v>
      </c>
      <c r="I237" s="11">
        <f t="shared" si="46"/>
        <v>1513459.79</v>
      </c>
      <c r="J237" s="11">
        <f t="shared" si="42"/>
        <v>19.318132722352701</v>
      </c>
      <c r="K237" s="11">
        <f t="shared" si="43"/>
        <v>24.551615566802933</v>
      </c>
    </row>
    <row r="238" spans="2:11" ht="15.75" x14ac:dyDescent="0.25">
      <c r="B238" s="9" t="s">
        <v>147</v>
      </c>
      <c r="C238" s="33">
        <v>5</v>
      </c>
      <c r="D238" s="7">
        <v>2</v>
      </c>
      <c r="E238" s="8">
        <v>2109</v>
      </c>
      <c r="F238" s="2">
        <v>610</v>
      </c>
      <c r="G238" s="11">
        <v>7834400</v>
      </c>
      <c r="H238" s="11">
        <v>6164400</v>
      </c>
      <c r="I238" s="11">
        <v>1513459.79</v>
      </c>
      <c r="J238" s="11">
        <f t="shared" si="42"/>
        <v>19.318132722352701</v>
      </c>
      <c r="K238" s="11">
        <f t="shared" si="43"/>
        <v>24.551615566802933</v>
      </c>
    </row>
    <row r="239" spans="2:11" ht="47.25" x14ac:dyDescent="0.25">
      <c r="B239" s="6" t="s">
        <v>226</v>
      </c>
      <c r="C239" s="33">
        <v>6</v>
      </c>
      <c r="D239" s="7">
        <v>0</v>
      </c>
      <c r="E239" s="8">
        <v>0</v>
      </c>
      <c r="F239" s="2"/>
      <c r="G239" s="11">
        <f>G240+G250</f>
        <v>5398100</v>
      </c>
      <c r="H239" s="11">
        <f>H240+H250</f>
        <v>5745619</v>
      </c>
      <c r="I239" s="11">
        <f>I240+I250</f>
        <v>4098786.6500000004</v>
      </c>
      <c r="J239" s="11">
        <f t="shared" si="42"/>
        <v>75.930172653341003</v>
      </c>
      <c r="K239" s="11">
        <f t="shared" si="43"/>
        <v>71.337599134227318</v>
      </c>
    </row>
    <row r="240" spans="2:11" ht="63" x14ac:dyDescent="0.25">
      <c r="B240" s="6" t="s">
        <v>227</v>
      </c>
      <c r="C240" s="33">
        <v>6</v>
      </c>
      <c r="D240" s="7">
        <v>1</v>
      </c>
      <c r="E240" s="8">
        <v>0</v>
      </c>
      <c r="F240" s="2"/>
      <c r="G240" s="11">
        <f>G244+G247+G241</f>
        <v>665200</v>
      </c>
      <c r="H240" s="11">
        <f>H244+H247+H241</f>
        <v>1012719</v>
      </c>
      <c r="I240" s="11">
        <f>I244+I247+I241</f>
        <v>580562.65999999992</v>
      </c>
      <c r="J240" s="11">
        <f t="shared" si="42"/>
        <v>87.276407095610324</v>
      </c>
      <c r="K240" s="11">
        <f t="shared" si="43"/>
        <v>57.327122331071102</v>
      </c>
    </row>
    <row r="241" spans="2:11" ht="94.5" x14ac:dyDescent="0.25">
      <c r="B241" s="6" t="s">
        <v>228</v>
      </c>
      <c r="C241" s="33">
        <v>6</v>
      </c>
      <c r="D241" s="7">
        <v>1</v>
      </c>
      <c r="E241" s="8">
        <v>5083</v>
      </c>
      <c r="F241" s="2"/>
      <c r="G241" s="11">
        <f t="shared" ref="G241:I242" si="47">G242</f>
        <v>0</v>
      </c>
      <c r="H241" s="11">
        <f t="shared" si="47"/>
        <v>69300</v>
      </c>
      <c r="I241" s="11">
        <f t="shared" si="47"/>
        <v>0</v>
      </c>
      <c r="J241" s="11"/>
      <c r="K241" s="11">
        <f t="shared" si="43"/>
        <v>0</v>
      </c>
    </row>
    <row r="242" spans="2:11" ht="31.5" x14ac:dyDescent="0.25">
      <c r="B242" s="9" t="s">
        <v>146</v>
      </c>
      <c r="C242" s="33">
        <v>6</v>
      </c>
      <c r="D242" s="7">
        <v>1</v>
      </c>
      <c r="E242" s="8">
        <v>5083</v>
      </c>
      <c r="F242" s="2">
        <v>600</v>
      </c>
      <c r="G242" s="11">
        <f t="shared" si="47"/>
        <v>0</v>
      </c>
      <c r="H242" s="11">
        <f t="shared" si="47"/>
        <v>69300</v>
      </c>
      <c r="I242" s="11">
        <f t="shared" si="47"/>
        <v>0</v>
      </c>
      <c r="J242" s="11"/>
      <c r="K242" s="11">
        <f t="shared" si="43"/>
        <v>0</v>
      </c>
    </row>
    <row r="243" spans="2:11" ht="15.75" x14ac:dyDescent="0.25">
      <c r="B243" s="9" t="s">
        <v>148</v>
      </c>
      <c r="C243" s="33">
        <v>6</v>
      </c>
      <c r="D243" s="7">
        <v>1</v>
      </c>
      <c r="E243" s="8">
        <v>5083</v>
      </c>
      <c r="F243" s="2">
        <v>620</v>
      </c>
      <c r="G243" s="11"/>
      <c r="H243" s="11">
        <v>69300</v>
      </c>
      <c r="I243" s="11"/>
      <c r="J243" s="11"/>
      <c r="K243" s="11">
        <f t="shared" si="43"/>
        <v>0</v>
      </c>
    </row>
    <row r="244" spans="2:11" ht="94.5" x14ac:dyDescent="0.25">
      <c r="B244" s="6" t="s">
        <v>229</v>
      </c>
      <c r="C244" s="33">
        <v>6</v>
      </c>
      <c r="D244" s="7">
        <v>1</v>
      </c>
      <c r="E244" s="8">
        <v>5604</v>
      </c>
      <c r="F244" s="2"/>
      <c r="G244" s="11">
        <f t="shared" ref="G244:I245" si="48">G245</f>
        <v>457300</v>
      </c>
      <c r="H244" s="11">
        <f t="shared" si="48"/>
        <v>666219</v>
      </c>
      <c r="I244" s="11">
        <f t="shared" si="48"/>
        <v>372662.66</v>
      </c>
      <c r="J244" s="11">
        <f t="shared" si="42"/>
        <v>81.491944019243377</v>
      </c>
      <c r="K244" s="11">
        <f t="shared" si="43"/>
        <v>55.936960669089288</v>
      </c>
    </row>
    <row r="245" spans="2:11" ht="31.5" x14ac:dyDescent="0.25">
      <c r="B245" s="9" t="s">
        <v>146</v>
      </c>
      <c r="C245" s="33">
        <v>6</v>
      </c>
      <c r="D245" s="7">
        <v>1</v>
      </c>
      <c r="E245" s="8">
        <v>5604</v>
      </c>
      <c r="F245" s="2">
        <v>600</v>
      </c>
      <c r="G245" s="11">
        <f t="shared" si="48"/>
        <v>457300</v>
      </c>
      <c r="H245" s="11">
        <f t="shared" si="48"/>
        <v>666219</v>
      </c>
      <c r="I245" s="11">
        <f t="shared" si="48"/>
        <v>372662.66</v>
      </c>
      <c r="J245" s="11">
        <f t="shared" si="42"/>
        <v>81.491944019243377</v>
      </c>
      <c r="K245" s="11">
        <f t="shared" si="43"/>
        <v>55.936960669089288</v>
      </c>
    </row>
    <row r="246" spans="2:11" ht="15.75" x14ac:dyDescent="0.25">
      <c r="B246" s="9" t="s">
        <v>147</v>
      </c>
      <c r="C246" s="33">
        <v>6</v>
      </c>
      <c r="D246" s="7">
        <v>1</v>
      </c>
      <c r="E246" s="8">
        <v>5604</v>
      </c>
      <c r="F246" s="2">
        <v>610</v>
      </c>
      <c r="G246" s="11">
        <v>457300</v>
      </c>
      <c r="H246" s="11">
        <v>666219</v>
      </c>
      <c r="I246" s="11">
        <v>372662.66</v>
      </c>
      <c r="J246" s="11">
        <f t="shared" si="42"/>
        <v>81.491944019243377</v>
      </c>
      <c r="K246" s="11">
        <f t="shared" si="43"/>
        <v>55.936960669089288</v>
      </c>
    </row>
    <row r="247" spans="2:11" ht="110.25" x14ac:dyDescent="0.25">
      <c r="B247" s="6" t="s">
        <v>230</v>
      </c>
      <c r="C247" s="33">
        <v>6</v>
      </c>
      <c r="D247" s="7">
        <v>1</v>
      </c>
      <c r="E247" s="8">
        <v>5683</v>
      </c>
      <c r="F247" s="2"/>
      <c r="G247" s="11">
        <f t="shared" ref="G247:I248" si="49">G248</f>
        <v>207900</v>
      </c>
      <c r="H247" s="11">
        <f t="shared" si="49"/>
        <v>277200</v>
      </c>
      <c r="I247" s="11">
        <f t="shared" si="49"/>
        <v>207900</v>
      </c>
      <c r="J247" s="11">
        <f t="shared" si="42"/>
        <v>100</v>
      </c>
      <c r="K247" s="11">
        <f t="shared" si="43"/>
        <v>75</v>
      </c>
    </row>
    <row r="248" spans="2:11" ht="31.5" x14ac:dyDescent="0.25">
      <c r="B248" s="9" t="s">
        <v>146</v>
      </c>
      <c r="C248" s="33">
        <v>6</v>
      </c>
      <c r="D248" s="7">
        <v>1</v>
      </c>
      <c r="E248" s="8">
        <v>5683</v>
      </c>
      <c r="F248" s="2">
        <v>600</v>
      </c>
      <c r="G248" s="11">
        <f t="shared" si="49"/>
        <v>207900</v>
      </c>
      <c r="H248" s="11">
        <f t="shared" si="49"/>
        <v>277200</v>
      </c>
      <c r="I248" s="11">
        <f t="shared" si="49"/>
        <v>207900</v>
      </c>
      <c r="J248" s="11">
        <f t="shared" si="42"/>
        <v>100</v>
      </c>
      <c r="K248" s="11">
        <f t="shared" si="43"/>
        <v>75</v>
      </c>
    </row>
    <row r="249" spans="2:11" ht="15.75" x14ac:dyDescent="0.25">
      <c r="B249" s="9" t="s">
        <v>148</v>
      </c>
      <c r="C249" s="33">
        <v>6</v>
      </c>
      <c r="D249" s="7">
        <v>1</v>
      </c>
      <c r="E249" s="8">
        <v>5683</v>
      </c>
      <c r="F249" s="2">
        <v>620</v>
      </c>
      <c r="G249" s="11">
        <v>207900</v>
      </c>
      <c r="H249" s="11">
        <v>277200</v>
      </c>
      <c r="I249" s="11">
        <v>207900</v>
      </c>
      <c r="J249" s="11">
        <f t="shared" si="42"/>
        <v>100</v>
      </c>
      <c r="K249" s="11">
        <f t="shared" si="43"/>
        <v>75</v>
      </c>
    </row>
    <row r="250" spans="2:11" ht="78.75" x14ac:dyDescent="0.25">
      <c r="B250" s="6" t="s">
        <v>231</v>
      </c>
      <c r="C250" s="33">
        <v>6</v>
      </c>
      <c r="D250" s="7">
        <v>2</v>
      </c>
      <c r="E250" s="8">
        <v>0</v>
      </c>
      <c r="F250" s="2"/>
      <c r="G250" s="11">
        <f>G251+G254+G260</f>
        <v>4732900</v>
      </c>
      <c r="H250" s="11">
        <f>H251+H254+H260</f>
        <v>4732900</v>
      </c>
      <c r="I250" s="11">
        <f>I251+I254+I260</f>
        <v>3518223.99</v>
      </c>
      <c r="J250" s="11">
        <f t="shared" si="42"/>
        <v>74.335481206025918</v>
      </c>
      <c r="K250" s="11">
        <f t="shared" si="43"/>
        <v>74.335481206025918</v>
      </c>
    </row>
    <row r="251" spans="2:11" ht="94.5" x14ac:dyDescent="0.25">
      <c r="B251" s="6" t="s">
        <v>232</v>
      </c>
      <c r="C251" s="33">
        <v>6</v>
      </c>
      <c r="D251" s="7">
        <v>2</v>
      </c>
      <c r="E251" s="8">
        <v>204</v>
      </c>
      <c r="F251" s="2"/>
      <c r="G251" s="11">
        <f t="shared" ref="G251:I252" si="50">G252</f>
        <v>2806000</v>
      </c>
      <c r="H251" s="11">
        <f t="shared" si="50"/>
        <v>2806000</v>
      </c>
      <c r="I251" s="11">
        <f t="shared" si="50"/>
        <v>2605148.96</v>
      </c>
      <c r="J251" s="11">
        <f t="shared" si="42"/>
        <v>92.84208695652174</v>
      </c>
      <c r="K251" s="11">
        <f t="shared" si="43"/>
        <v>92.84208695652174</v>
      </c>
    </row>
    <row r="252" spans="2:11" ht="63" x14ac:dyDescent="0.25">
      <c r="B252" s="9" t="s">
        <v>160</v>
      </c>
      <c r="C252" s="33">
        <v>6</v>
      </c>
      <c r="D252" s="7">
        <v>2</v>
      </c>
      <c r="E252" s="8">
        <v>204</v>
      </c>
      <c r="F252" s="2">
        <v>100</v>
      </c>
      <c r="G252" s="11">
        <f t="shared" si="50"/>
        <v>2806000</v>
      </c>
      <c r="H252" s="11">
        <f t="shared" si="50"/>
        <v>2806000</v>
      </c>
      <c r="I252" s="11">
        <f t="shared" si="50"/>
        <v>2605148.96</v>
      </c>
      <c r="J252" s="11">
        <f t="shared" si="42"/>
        <v>92.84208695652174</v>
      </c>
      <c r="K252" s="11">
        <f t="shared" si="43"/>
        <v>92.84208695652174</v>
      </c>
    </row>
    <row r="253" spans="2:11" ht="31.5" x14ac:dyDescent="0.25">
      <c r="B253" s="9" t="s">
        <v>188</v>
      </c>
      <c r="C253" s="33">
        <v>6</v>
      </c>
      <c r="D253" s="7">
        <v>2</v>
      </c>
      <c r="E253" s="8">
        <v>204</v>
      </c>
      <c r="F253" s="2">
        <v>120</v>
      </c>
      <c r="G253" s="11">
        <v>2806000</v>
      </c>
      <c r="H253" s="11">
        <v>2806000</v>
      </c>
      <c r="I253" s="11">
        <v>2605148.96</v>
      </c>
      <c r="J253" s="11">
        <f t="shared" si="42"/>
        <v>92.84208695652174</v>
      </c>
      <c r="K253" s="11">
        <f t="shared" si="43"/>
        <v>92.84208695652174</v>
      </c>
    </row>
    <row r="254" spans="2:11" ht="78.75" x14ac:dyDescent="0.25">
      <c r="B254" s="6" t="s">
        <v>233</v>
      </c>
      <c r="C254" s="33">
        <v>6</v>
      </c>
      <c r="D254" s="7">
        <v>2</v>
      </c>
      <c r="E254" s="8">
        <v>2110</v>
      </c>
      <c r="F254" s="2"/>
      <c r="G254" s="11">
        <f>G255+G257</f>
        <v>510100</v>
      </c>
      <c r="H254" s="11">
        <f>H255+H257</f>
        <v>510100</v>
      </c>
      <c r="I254" s="11">
        <f>I255+I257</f>
        <v>153700</v>
      </c>
      <c r="J254" s="11">
        <f t="shared" si="42"/>
        <v>30.131346794746129</v>
      </c>
      <c r="K254" s="11">
        <f t="shared" si="43"/>
        <v>30.131346794746129</v>
      </c>
    </row>
    <row r="255" spans="2:11" ht="31.5" x14ac:dyDescent="0.25">
      <c r="B255" s="9" t="s">
        <v>151</v>
      </c>
      <c r="C255" s="33">
        <v>6</v>
      </c>
      <c r="D255" s="7">
        <v>2</v>
      </c>
      <c r="E255" s="8">
        <v>2110</v>
      </c>
      <c r="F255" s="2">
        <v>200</v>
      </c>
      <c r="G255" s="11">
        <f>G256</f>
        <v>230000</v>
      </c>
      <c r="H255" s="11">
        <f>H256</f>
        <v>189800</v>
      </c>
      <c r="I255" s="11">
        <f>I256</f>
        <v>41200</v>
      </c>
      <c r="J255" s="11">
        <f t="shared" si="42"/>
        <v>17.913043478260871</v>
      </c>
      <c r="K255" s="11">
        <f t="shared" si="43"/>
        <v>21.707060063224446</v>
      </c>
    </row>
    <row r="256" spans="2:11" ht="31.5" x14ac:dyDescent="0.25">
      <c r="B256" s="9" t="s">
        <v>152</v>
      </c>
      <c r="C256" s="33">
        <v>6</v>
      </c>
      <c r="D256" s="7">
        <v>2</v>
      </c>
      <c r="E256" s="8">
        <v>2110</v>
      </c>
      <c r="F256" s="2">
        <v>240</v>
      </c>
      <c r="G256" s="11">
        <v>230000</v>
      </c>
      <c r="H256" s="11">
        <v>189800</v>
      </c>
      <c r="I256" s="11">
        <v>41200</v>
      </c>
      <c r="J256" s="11">
        <f t="shared" si="42"/>
        <v>17.913043478260871</v>
      </c>
      <c r="K256" s="11">
        <f t="shared" si="43"/>
        <v>21.707060063224446</v>
      </c>
    </row>
    <row r="257" spans="2:11" ht="31.5" x14ac:dyDescent="0.25">
      <c r="B257" s="9" t="s">
        <v>146</v>
      </c>
      <c r="C257" s="33">
        <v>6</v>
      </c>
      <c r="D257" s="7">
        <v>2</v>
      </c>
      <c r="E257" s="8">
        <v>2110</v>
      </c>
      <c r="F257" s="2">
        <v>600</v>
      </c>
      <c r="G257" s="11">
        <f>G258+G259</f>
        <v>280100</v>
      </c>
      <c r="H257" s="11">
        <f>H258+H259</f>
        <v>320300</v>
      </c>
      <c r="I257" s="11">
        <f>I258+I259</f>
        <v>112500</v>
      </c>
      <c r="J257" s="11">
        <f t="shared" si="42"/>
        <v>40.164227061763654</v>
      </c>
      <c r="K257" s="11">
        <f t="shared" si="43"/>
        <v>35.123321885732125</v>
      </c>
    </row>
    <row r="258" spans="2:11" ht="15.75" x14ac:dyDescent="0.25">
      <c r="B258" s="9" t="s">
        <v>147</v>
      </c>
      <c r="C258" s="33">
        <v>6</v>
      </c>
      <c r="D258" s="7">
        <v>2</v>
      </c>
      <c r="E258" s="8">
        <v>2110</v>
      </c>
      <c r="F258" s="2">
        <v>610</v>
      </c>
      <c r="G258" s="11">
        <v>57600</v>
      </c>
      <c r="H258" s="11">
        <v>128600</v>
      </c>
      <c r="I258" s="11">
        <v>45000</v>
      </c>
      <c r="J258" s="11">
        <f t="shared" si="42"/>
        <v>78.125</v>
      </c>
      <c r="K258" s="11">
        <f t="shared" si="43"/>
        <v>34.992223950233281</v>
      </c>
    </row>
    <row r="259" spans="2:11" ht="15.75" x14ac:dyDescent="0.25">
      <c r="B259" s="9" t="s">
        <v>148</v>
      </c>
      <c r="C259" s="33">
        <v>6</v>
      </c>
      <c r="D259" s="7">
        <v>2</v>
      </c>
      <c r="E259" s="8">
        <v>2110</v>
      </c>
      <c r="F259" s="2">
        <v>620</v>
      </c>
      <c r="G259" s="11">
        <v>222500</v>
      </c>
      <c r="H259" s="11">
        <v>191700</v>
      </c>
      <c r="I259" s="11">
        <v>67500</v>
      </c>
      <c r="J259" s="11">
        <f t="shared" si="42"/>
        <v>30.337078651685395</v>
      </c>
      <c r="K259" s="11">
        <f t="shared" si="43"/>
        <v>35.2112676056338</v>
      </c>
    </row>
    <row r="260" spans="2:11" ht="110.25" x14ac:dyDescent="0.25">
      <c r="B260" s="6" t="s">
        <v>234</v>
      </c>
      <c r="C260" s="33">
        <v>6</v>
      </c>
      <c r="D260" s="7">
        <v>2</v>
      </c>
      <c r="E260" s="8">
        <v>5513</v>
      </c>
      <c r="F260" s="2"/>
      <c r="G260" s="11">
        <f>G261+G263</f>
        <v>1416800</v>
      </c>
      <c r="H260" s="11">
        <f>H261+H263</f>
        <v>1416800</v>
      </c>
      <c r="I260" s="11">
        <f>I261+I263</f>
        <v>759375.03</v>
      </c>
      <c r="J260" s="11">
        <f t="shared" si="42"/>
        <v>53.597898785996613</v>
      </c>
      <c r="K260" s="11">
        <f t="shared" si="43"/>
        <v>53.597898785996613</v>
      </c>
    </row>
    <row r="261" spans="2:11" ht="63" x14ac:dyDescent="0.25">
      <c r="B261" s="9" t="s">
        <v>160</v>
      </c>
      <c r="C261" s="33">
        <v>6</v>
      </c>
      <c r="D261" s="7">
        <v>2</v>
      </c>
      <c r="E261" s="8">
        <v>5513</v>
      </c>
      <c r="F261" s="2">
        <v>100</v>
      </c>
      <c r="G261" s="11">
        <f>G262</f>
        <v>1120000</v>
      </c>
      <c r="H261" s="11">
        <f>H262</f>
        <v>1120000</v>
      </c>
      <c r="I261" s="11">
        <f>I262</f>
        <v>572031</v>
      </c>
      <c r="J261" s="11">
        <f t="shared" si="42"/>
        <v>51.074196428571426</v>
      </c>
      <c r="K261" s="11">
        <f t="shared" si="43"/>
        <v>51.074196428571426</v>
      </c>
    </row>
    <row r="262" spans="2:11" ht="31.5" x14ac:dyDescent="0.25">
      <c r="B262" s="9" t="s">
        <v>188</v>
      </c>
      <c r="C262" s="33">
        <v>6</v>
      </c>
      <c r="D262" s="7">
        <v>2</v>
      </c>
      <c r="E262" s="8">
        <v>5513</v>
      </c>
      <c r="F262" s="2">
        <v>120</v>
      </c>
      <c r="G262" s="11">
        <v>1120000</v>
      </c>
      <c r="H262" s="11">
        <v>1120000</v>
      </c>
      <c r="I262" s="11">
        <v>572031</v>
      </c>
      <c r="J262" s="11">
        <f t="shared" si="42"/>
        <v>51.074196428571426</v>
      </c>
      <c r="K262" s="11">
        <f t="shared" si="43"/>
        <v>51.074196428571426</v>
      </c>
    </row>
    <row r="263" spans="2:11" ht="31.5" x14ac:dyDescent="0.25">
      <c r="B263" s="9" t="s">
        <v>151</v>
      </c>
      <c r="C263" s="33">
        <v>6</v>
      </c>
      <c r="D263" s="7">
        <v>2</v>
      </c>
      <c r="E263" s="8">
        <v>5513</v>
      </c>
      <c r="F263" s="2">
        <v>200</v>
      </c>
      <c r="G263" s="11">
        <f>G264</f>
        <v>296800</v>
      </c>
      <c r="H263" s="11">
        <f>H264</f>
        <v>296800</v>
      </c>
      <c r="I263" s="11">
        <f>I264</f>
        <v>187344.03</v>
      </c>
      <c r="J263" s="11">
        <f t="shared" si="42"/>
        <v>63.121303908355799</v>
      </c>
      <c r="K263" s="11">
        <f t="shared" si="43"/>
        <v>63.121303908355799</v>
      </c>
    </row>
    <row r="264" spans="2:11" ht="31.5" x14ac:dyDescent="0.25">
      <c r="B264" s="9" t="s">
        <v>152</v>
      </c>
      <c r="C264" s="33">
        <v>6</v>
      </c>
      <c r="D264" s="7">
        <v>2</v>
      </c>
      <c r="E264" s="8">
        <v>5513</v>
      </c>
      <c r="F264" s="2">
        <v>240</v>
      </c>
      <c r="G264" s="11">
        <v>296800</v>
      </c>
      <c r="H264" s="11">
        <v>296800</v>
      </c>
      <c r="I264" s="11">
        <v>187344.03</v>
      </c>
      <c r="J264" s="11">
        <f t="shared" si="42"/>
        <v>63.121303908355799</v>
      </c>
      <c r="K264" s="11">
        <f t="shared" si="43"/>
        <v>63.121303908355799</v>
      </c>
    </row>
    <row r="265" spans="2:11" ht="63" x14ac:dyDescent="0.25">
      <c r="B265" s="6" t="s">
        <v>235</v>
      </c>
      <c r="C265" s="33">
        <v>7</v>
      </c>
      <c r="D265" s="7">
        <v>0</v>
      </c>
      <c r="E265" s="8">
        <v>0</v>
      </c>
      <c r="F265" s="2"/>
      <c r="G265" s="11">
        <f>G266+G270+G274+G278+G285</f>
        <v>2503600</v>
      </c>
      <c r="H265" s="11">
        <f>H266+H270+H274+H278+H285</f>
        <v>9710600</v>
      </c>
      <c r="I265" s="11">
        <f>I266+I270+I274+I278+I285</f>
        <v>7821559.7599999998</v>
      </c>
      <c r="J265" s="11" t="s">
        <v>52</v>
      </c>
      <c r="K265" s="11">
        <f t="shared" si="43"/>
        <v>80.54661668691945</v>
      </c>
    </row>
    <row r="266" spans="2:11" ht="94.5" x14ac:dyDescent="0.25">
      <c r="B266" s="6" t="s">
        <v>236</v>
      </c>
      <c r="C266" s="33">
        <v>7</v>
      </c>
      <c r="D266" s="7">
        <v>1</v>
      </c>
      <c r="E266" s="8">
        <v>0</v>
      </c>
      <c r="F266" s="2"/>
      <c r="G266" s="11">
        <f t="shared" ref="G266:I268" si="51">G267</f>
        <v>987400</v>
      </c>
      <c r="H266" s="11">
        <f t="shared" si="51"/>
        <v>8194400</v>
      </c>
      <c r="I266" s="11">
        <f t="shared" si="51"/>
        <v>6987342</v>
      </c>
      <c r="J266" s="11" t="s">
        <v>52</v>
      </c>
      <c r="K266" s="11">
        <f t="shared" si="43"/>
        <v>85.269720784926292</v>
      </c>
    </row>
    <row r="267" spans="2:11" ht="126" x14ac:dyDescent="0.25">
      <c r="B267" s="6" t="s">
        <v>237</v>
      </c>
      <c r="C267" s="33">
        <v>7</v>
      </c>
      <c r="D267" s="7">
        <v>1</v>
      </c>
      <c r="E267" s="8">
        <v>5522</v>
      </c>
      <c r="F267" s="2"/>
      <c r="G267" s="11">
        <f t="shared" si="51"/>
        <v>987400</v>
      </c>
      <c r="H267" s="11">
        <f t="shared" si="51"/>
        <v>8194400</v>
      </c>
      <c r="I267" s="11">
        <f t="shared" si="51"/>
        <v>6987342</v>
      </c>
      <c r="J267" s="11" t="s">
        <v>52</v>
      </c>
      <c r="K267" s="11">
        <f t="shared" si="43"/>
        <v>85.269720784926292</v>
      </c>
    </row>
    <row r="268" spans="2:11" ht="15.75" x14ac:dyDescent="0.25">
      <c r="B268" s="9" t="s">
        <v>177</v>
      </c>
      <c r="C268" s="33">
        <v>7</v>
      </c>
      <c r="D268" s="7">
        <v>1</v>
      </c>
      <c r="E268" s="8">
        <v>5522</v>
      </c>
      <c r="F268" s="2">
        <v>800</v>
      </c>
      <c r="G268" s="11">
        <f t="shared" si="51"/>
        <v>987400</v>
      </c>
      <c r="H268" s="11">
        <f t="shared" si="51"/>
        <v>8194400</v>
      </c>
      <c r="I268" s="11">
        <f t="shared" si="51"/>
        <v>6987342</v>
      </c>
      <c r="J268" s="11" t="s">
        <v>52</v>
      </c>
      <c r="K268" s="11">
        <f t="shared" si="43"/>
        <v>85.269720784926292</v>
      </c>
    </row>
    <row r="269" spans="2:11" ht="47.25" x14ac:dyDescent="0.25">
      <c r="B269" s="9" t="s">
        <v>196</v>
      </c>
      <c r="C269" s="33">
        <v>7</v>
      </c>
      <c r="D269" s="7">
        <v>1</v>
      </c>
      <c r="E269" s="8">
        <v>5522</v>
      </c>
      <c r="F269" s="1">
        <v>810</v>
      </c>
      <c r="G269" s="11">
        <v>987400</v>
      </c>
      <c r="H269" s="11">
        <v>8194400</v>
      </c>
      <c r="I269" s="11">
        <v>6987342</v>
      </c>
      <c r="J269" s="11" t="s">
        <v>52</v>
      </c>
      <c r="K269" s="11">
        <f t="shared" si="43"/>
        <v>85.269720784926292</v>
      </c>
    </row>
    <row r="270" spans="2:11" ht="78.75" x14ac:dyDescent="0.25">
      <c r="B270" s="6" t="s">
        <v>238</v>
      </c>
      <c r="C270" s="33">
        <v>7</v>
      </c>
      <c r="D270" s="7">
        <v>2</v>
      </c>
      <c r="E270" s="8">
        <v>0</v>
      </c>
      <c r="F270" s="2"/>
      <c r="G270" s="11">
        <f t="shared" ref="G270:I272" si="52">G271</f>
        <v>493000</v>
      </c>
      <c r="H270" s="11">
        <f t="shared" si="52"/>
        <v>493000</v>
      </c>
      <c r="I270" s="11">
        <f t="shared" si="52"/>
        <v>481702</v>
      </c>
      <c r="J270" s="11">
        <f t="shared" si="42"/>
        <v>97.708316430020275</v>
      </c>
      <c r="K270" s="11">
        <f t="shared" si="43"/>
        <v>97.708316430020275</v>
      </c>
    </row>
    <row r="271" spans="2:11" ht="110.25" x14ac:dyDescent="0.25">
      <c r="B271" s="6" t="s">
        <v>239</v>
      </c>
      <c r="C271" s="33">
        <v>7</v>
      </c>
      <c r="D271" s="7">
        <v>2</v>
      </c>
      <c r="E271" s="8">
        <v>5525</v>
      </c>
      <c r="F271" s="2"/>
      <c r="G271" s="11">
        <f t="shared" si="52"/>
        <v>493000</v>
      </c>
      <c r="H271" s="11">
        <f t="shared" si="52"/>
        <v>493000</v>
      </c>
      <c r="I271" s="11">
        <f t="shared" si="52"/>
        <v>481702</v>
      </c>
      <c r="J271" s="11">
        <f t="shared" si="42"/>
        <v>97.708316430020275</v>
      </c>
      <c r="K271" s="11">
        <f t="shared" si="43"/>
        <v>97.708316430020275</v>
      </c>
    </row>
    <row r="272" spans="2:11" ht="15.75" x14ac:dyDescent="0.25">
      <c r="B272" s="9" t="s">
        <v>177</v>
      </c>
      <c r="C272" s="33">
        <v>7</v>
      </c>
      <c r="D272" s="7">
        <v>2</v>
      </c>
      <c r="E272" s="8">
        <v>5525</v>
      </c>
      <c r="F272" s="2">
        <v>800</v>
      </c>
      <c r="G272" s="11">
        <f t="shared" si="52"/>
        <v>493000</v>
      </c>
      <c r="H272" s="11">
        <f t="shared" si="52"/>
        <v>493000</v>
      </c>
      <c r="I272" s="11">
        <f t="shared" si="52"/>
        <v>481702</v>
      </c>
      <c r="J272" s="11">
        <f t="shared" si="42"/>
        <v>97.708316430020275</v>
      </c>
      <c r="K272" s="11">
        <f t="shared" si="43"/>
        <v>97.708316430020275</v>
      </c>
    </row>
    <row r="273" spans="2:11" ht="47.25" x14ac:dyDescent="0.25">
      <c r="B273" s="9" t="s">
        <v>196</v>
      </c>
      <c r="C273" s="33">
        <v>7</v>
      </c>
      <c r="D273" s="7">
        <v>2</v>
      </c>
      <c r="E273" s="8">
        <v>5525</v>
      </c>
      <c r="F273" s="1">
        <v>810</v>
      </c>
      <c r="G273" s="11">
        <v>493000</v>
      </c>
      <c r="H273" s="11">
        <v>493000</v>
      </c>
      <c r="I273" s="11">
        <v>481702</v>
      </c>
      <c r="J273" s="11">
        <f t="shared" si="42"/>
        <v>97.708316430020275</v>
      </c>
      <c r="K273" s="11">
        <f t="shared" si="43"/>
        <v>97.708316430020275</v>
      </c>
    </row>
    <row r="274" spans="2:11" ht="78.75" x14ac:dyDescent="0.25">
      <c r="B274" s="6" t="s">
        <v>96</v>
      </c>
      <c r="C274" s="33">
        <v>7</v>
      </c>
      <c r="D274" s="7">
        <v>3</v>
      </c>
      <c r="E274" s="8">
        <v>0</v>
      </c>
      <c r="F274" s="2"/>
      <c r="G274" s="11">
        <f t="shared" ref="G274:I276" si="53">G275</f>
        <v>200000</v>
      </c>
      <c r="H274" s="11">
        <f t="shared" si="53"/>
        <v>200000</v>
      </c>
      <c r="I274" s="11">
        <f t="shared" si="53"/>
        <v>0</v>
      </c>
      <c r="J274" s="11">
        <f t="shared" si="42"/>
        <v>0</v>
      </c>
      <c r="K274" s="11">
        <f t="shared" si="43"/>
        <v>0</v>
      </c>
    </row>
    <row r="275" spans="2:11" ht="110.25" x14ac:dyDescent="0.25">
      <c r="B275" s="6" t="s">
        <v>97</v>
      </c>
      <c r="C275" s="33">
        <v>7</v>
      </c>
      <c r="D275" s="7">
        <v>3</v>
      </c>
      <c r="E275" s="8">
        <v>5523</v>
      </c>
      <c r="F275" s="2"/>
      <c r="G275" s="11">
        <f t="shared" si="53"/>
        <v>200000</v>
      </c>
      <c r="H275" s="11">
        <f t="shared" si="53"/>
        <v>200000</v>
      </c>
      <c r="I275" s="11">
        <f t="shared" si="53"/>
        <v>0</v>
      </c>
      <c r="J275" s="11">
        <f t="shared" si="42"/>
        <v>0</v>
      </c>
      <c r="K275" s="11">
        <f t="shared" si="43"/>
        <v>0</v>
      </c>
    </row>
    <row r="276" spans="2:11" ht="15.75" x14ac:dyDescent="0.25">
      <c r="B276" s="9" t="s">
        <v>177</v>
      </c>
      <c r="C276" s="33">
        <v>7</v>
      </c>
      <c r="D276" s="7">
        <v>3</v>
      </c>
      <c r="E276" s="8">
        <v>5523</v>
      </c>
      <c r="F276" s="2">
        <v>800</v>
      </c>
      <c r="G276" s="11">
        <f t="shared" si="53"/>
        <v>200000</v>
      </c>
      <c r="H276" s="11">
        <f t="shared" si="53"/>
        <v>200000</v>
      </c>
      <c r="I276" s="11">
        <f t="shared" si="53"/>
        <v>0</v>
      </c>
      <c r="J276" s="11">
        <f t="shared" si="42"/>
        <v>0</v>
      </c>
      <c r="K276" s="11">
        <f t="shared" si="43"/>
        <v>0</v>
      </c>
    </row>
    <row r="277" spans="2:11" ht="47.25" x14ac:dyDescent="0.25">
      <c r="B277" s="9" t="s">
        <v>196</v>
      </c>
      <c r="C277" s="33">
        <v>7</v>
      </c>
      <c r="D277" s="7">
        <v>3</v>
      </c>
      <c r="E277" s="8">
        <v>5523</v>
      </c>
      <c r="F277" s="1">
        <v>810</v>
      </c>
      <c r="G277" s="11">
        <v>200000</v>
      </c>
      <c r="H277" s="11">
        <v>200000</v>
      </c>
      <c r="I277" s="11"/>
      <c r="J277" s="11">
        <f t="shared" si="42"/>
        <v>0</v>
      </c>
      <c r="K277" s="11">
        <f t="shared" si="43"/>
        <v>0</v>
      </c>
    </row>
    <row r="278" spans="2:11" ht="110.25" x14ac:dyDescent="0.25">
      <c r="B278" s="6" t="s">
        <v>98</v>
      </c>
      <c r="C278" s="33">
        <v>7</v>
      </c>
      <c r="D278" s="7">
        <v>4</v>
      </c>
      <c r="E278" s="8">
        <v>0</v>
      </c>
      <c r="F278" s="2"/>
      <c r="G278" s="11">
        <f>G282+G279</f>
        <v>679200</v>
      </c>
      <c r="H278" s="11">
        <f>H282+H279</f>
        <v>679200</v>
      </c>
      <c r="I278" s="11">
        <f>I282+I279</f>
        <v>337195.76</v>
      </c>
      <c r="J278" s="11">
        <f t="shared" si="42"/>
        <v>49.646018845700823</v>
      </c>
      <c r="K278" s="11">
        <f t="shared" si="43"/>
        <v>49.646018845700823</v>
      </c>
    </row>
    <row r="279" spans="2:11" ht="126" x14ac:dyDescent="0.25">
      <c r="B279" s="6" t="s">
        <v>99</v>
      </c>
      <c r="C279" s="33">
        <v>7</v>
      </c>
      <c r="D279" s="7">
        <v>4</v>
      </c>
      <c r="E279" s="8">
        <v>2127</v>
      </c>
      <c r="F279" s="2"/>
      <c r="G279" s="11">
        <f t="shared" ref="G279:I280" si="54">G280</f>
        <v>438800</v>
      </c>
      <c r="H279" s="11">
        <f t="shared" si="54"/>
        <v>438800</v>
      </c>
      <c r="I279" s="11">
        <f t="shared" si="54"/>
        <v>97945.76</v>
      </c>
      <c r="J279" s="11">
        <f t="shared" si="42"/>
        <v>22.32127620783956</v>
      </c>
      <c r="K279" s="11">
        <f t="shared" si="43"/>
        <v>22.32127620783956</v>
      </c>
    </row>
    <row r="280" spans="2:11" ht="31.5" x14ac:dyDescent="0.25">
      <c r="B280" s="9" t="s">
        <v>151</v>
      </c>
      <c r="C280" s="33">
        <v>7</v>
      </c>
      <c r="D280" s="7">
        <v>4</v>
      </c>
      <c r="E280" s="8">
        <v>2127</v>
      </c>
      <c r="F280" s="2">
        <v>200</v>
      </c>
      <c r="G280" s="11">
        <f t="shared" si="54"/>
        <v>438800</v>
      </c>
      <c r="H280" s="11">
        <f t="shared" si="54"/>
        <v>438800</v>
      </c>
      <c r="I280" s="11">
        <f t="shared" si="54"/>
        <v>97945.76</v>
      </c>
      <c r="J280" s="11">
        <f t="shared" si="42"/>
        <v>22.32127620783956</v>
      </c>
      <c r="K280" s="11">
        <f t="shared" si="43"/>
        <v>22.32127620783956</v>
      </c>
    </row>
    <row r="281" spans="2:11" ht="31.5" x14ac:dyDescent="0.25">
      <c r="B281" s="9" t="s">
        <v>152</v>
      </c>
      <c r="C281" s="33">
        <v>7</v>
      </c>
      <c r="D281" s="7">
        <v>4</v>
      </c>
      <c r="E281" s="8">
        <v>2127</v>
      </c>
      <c r="F281" s="2">
        <v>240</v>
      </c>
      <c r="G281" s="11">
        <v>438800</v>
      </c>
      <c r="H281" s="11">
        <v>438800</v>
      </c>
      <c r="I281" s="11">
        <v>97945.76</v>
      </c>
      <c r="J281" s="11">
        <f t="shared" si="42"/>
        <v>22.32127620783956</v>
      </c>
      <c r="K281" s="11">
        <f t="shared" si="43"/>
        <v>22.32127620783956</v>
      </c>
    </row>
    <row r="282" spans="2:11" ht="173.25" x14ac:dyDescent="0.25">
      <c r="B282" s="6" t="s">
        <v>100</v>
      </c>
      <c r="C282" s="33">
        <v>7</v>
      </c>
      <c r="D282" s="7">
        <v>4</v>
      </c>
      <c r="E282" s="8">
        <v>5528</v>
      </c>
      <c r="F282" s="2"/>
      <c r="G282" s="11">
        <f t="shared" ref="G282:I283" si="55">G283</f>
        <v>240400</v>
      </c>
      <c r="H282" s="11">
        <f t="shared" si="55"/>
        <v>240400</v>
      </c>
      <c r="I282" s="11">
        <f t="shared" si="55"/>
        <v>239250</v>
      </c>
      <c r="J282" s="11">
        <f t="shared" si="42"/>
        <v>99.521630615640603</v>
      </c>
      <c r="K282" s="11">
        <f t="shared" si="43"/>
        <v>99.521630615640603</v>
      </c>
    </row>
    <row r="283" spans="2:11" ht="31.5" x14ac:dyDescent="0.25">
      <c r="B283" s="9" t="s">
        <v>151</v>
      </c>
      <c r="C283" s="33">
        <v>7</v>
      </c>
      <c r="D283" s="7">
        <v>4</v>
      </c>
      <c r="E283" s="8">
        <v>5528</v>
      </c>
      <c r="F283" s="2">
        <v>200</v>
      </c>
      <c r="G283" s="11">
        <f t="shared" si="55"/>
        <v>240400</v>
      </c>
      <c r="H283" s="11">
        <f t="shared" si="55"/>
        <v>240400</v>
      </c>
      <c r="I283" s="11">
        <f t="shared" si="55"/>
        <v>239250</v>
      </c>
      <c r="J283" s="11">
        <f t="shared" si="42"/>
        <v>99.521630615640603</v>
      </c>
      <c r="K283" s="11">
        <f t="shared" si="43"/>
        <v>99.521630615640603</v>
      </c>
    </row>
    <row r="284" spans="2:11" ht="31.5" x14ac:dyDescent="0.25">
      <c r="B284" s="9" t="s">
        <v>152</v>
      </c>
      <c r="C284" s="33">
        <v>7</v>
      </c>
      <c r="D284" s="7">
        <v>4</v>
      </c>
      <c r="E284" s="8">
        <v>5528</v>
      </c>
      <c r="F284" s="2">
        <v>240</v>
      </c>
      <c r="G284" s="11">
        <v>240400</v>
      </c>
      <c r="H284" s="11">
        <v>240400</v>
      </c>
      <c r="I284" s="11">
        <v>239250</v>
      </c>
      <c r="J284" s="11">
        <f t="shared" si="42"/>
        <v>99.521630615640603</v>
      </c>
      <c r="K284" s="11">
        <f t="shared" si="43"/>
        <v>99.521630615640603</v>
      </c>
    </row>
    <row r="285" spans="2:11" ht="78.75" x14ac:dyDescent="0.25">
      <c r="B285" s="6" t="s">
        <v>101</v>
      </c>
      <c r="C285" s="33">
        <v>7</v>
      </c>
      <c r="D285" s="7">
        <v>5</v>
      </c>
      <c r="E285" s="8">
        <v>0</v>
      </c>
      <c r="F285" s="2"/>
      <c r="G285" s="11">
        <f t="shared" ref="G285:I287" si="56">G286</f>
        <v>144000</v>
      </c>
      <c r="H285" s="11">
        <f t="shared" si="56"/>
        <v>144000</v>
      </c>
      <c r="I285" s="11">
        <f t="shared" si="56"/>
        <v>15320</v>
      </c>
      <c r="J285" s="11">
        <f t="shared" si="42"/>
        <v>10.638888888888889</v>
      </c>
      <c r="K285" s="11">
        <f t="shared" si="43"/>
        <v>10.638888888888889</v>
      </c>
    </row>
    <row r="286" spans="2:11" ht="94.5" x14ac:dyDescent="0.25">
      <c r="B286" s="6" t="s">
        <v>102</v>
      </c>
      <c r="C286" s="33">
        <v>7</v>
      </c>
      <c r="D286" s="7">
        <v>5</v>
      </c>
      <c r="E286" s="8">
        <v>2111</v>
      </c>
      <c r="F286" s="2"/>
      <c r="G286" s="11">
        <f t="shared" si="56"/>
        <v>144000</v>
      </c>
      <c r="H286" s="11">
        <f t="shared" si="56"/>
        <v>144000</v>
      </c>
      <c r="I286" s="11">
        <f t="shared" si="56"/>
        <v>15320</v>
      </c>
      <c r="J286" s="11">
        <f t="shared" si="42"/>
        <v>10.638888888888889</v>
      </c>
      <c r="K286" s="11">
        <f t="shared" si="43"/>
        <v>10.638888888888889</v>
      </c>
    </row>
    <row r="287" spans="2:11" ht="31.5" x14ac:dyDescent="0.25">
      <c r="B287" s="9" t="s">
        <v>151</v>
      </c>
      <c r="C287" s="33">
        <v>7</v>
      </c>
      <c r="D287" s="7">
        <v>5</v>
      </c>
      <c r="E287" s="8">
        <v>2111</v>
      </c>
      <c r="F287" s="2">
        <v>200</v>
      </c>
      <c r="G287" s="11">
        <f t="shared" si="56"/>
        <v>144000</v>
      </c>
      <c r="H287" s="11">
        <f t="shared" si="56"/>
        <v>144000</v>
      </c>
      <c r="I287" s="11">
        <f t="shared" si="56"/>
        <v>15320</v>
      </c>
      <c r="J287" s="11">
        <f t="shared" si="42"/>
        <v>10.638888888888889</v>
      </c>
      <c r="K287" s="11">
        <f t="shared" si="43"/>
        <v>10.638888888888889</v>
      </c>
    </row>
    <row r="288" spans="2:11" ht="31.5" x14ac:dyDescent="0.25">
      <c r="B288" s="9" t="s">
        <v>152</v>
      </c>
      <c r="C288" s="33">
        <v>7</v>
      </c>
      <c r="D288" s="7">
        <v>5</v>
      </c>
      <c r="E288" s="8">
        <v>2111</v>
      </c>
      <c r="F288" s="2">
        <v>240</v>
      </c>
      <c r="G288" s="11">
        <v>144000</v>
      </c>
      <c r="H288" s="11">
        <v>144000</v>
      </c>
      <c r="I288" s="11">
        <v>15320</v>
      </c>
      <c r="J288" s="11">
        <f t="shared" si="42"/>
        <v>10.638888888888889</v>
      </c>
      <c r="K288" s="11">
        <f t="shared" si="43"/>
        <v>10.638888888888889</v>
      </c>
    </row>
    <row r="289" spans="2:11" ht="47.25" x14ac:dyDescent="0.25">
      <c r="B289" s="9" t="s">
        <v>103</v>
      </c>
      <c r="C289" s="33">
        <v>8</v>
      </c>
      <c r="D289" s="7">
        <v>0</v>
      </c>
      <c r="E289" s="8">
        <v>0</v>
      </c>
      <c r="F289" s="1"/>
      <c r="G289" s="11">
        <f>G290+G294+G314+G348+G356</f>
        <v>456661623.10000002</v>
      </c>
      <c r="H289" s="11">
        <f>H290+H294+H314+H348+H356</f>
        <v>458331459.10000002</v>
      </c>
      <c r="I289" s="11">
        <f>I290+I294+I314+I348+I356</f>
        <v>153075623.85000002</v>
      </c>
      <c r="J289" s="11">
        <f t="shared" ref="J289:J352" si="57">I289/G289*100</f>
        <v>33.520579813749627</v>
      </c>
      <c r="K289" s="11">
        <f t="shared" ref="K289:K352" si="58">I289/H289*100</f>
        <v>33.398454505083748</v>
      </c>
    </row>
    <row r="290" spans="2:11" ht="78.75" x14ac:dyDescent="0.25">
      <c r="B290" s="6" t="s">
        <v>104</v>
      </c>
      <c r="C290" s="33">
        <v>8</v>
      </c>
      <c r="D290" s="7">
        <v>1</v>
      </c>
      <c r="E290" s="8">
        <v>0</v>
      </c>
      <c r="F290" s="2"/>
      <c r="G290" s="11">
        <f t="shared" ref="G290:I292" si="59">G291</f>
        <v>4314593.3600000003</v>
      </c>
      <c r="H290" s="11">
        <f t="shared" si="59"/>
        <v>4314593.3600000003</v>
      </c>
      <c r="I290" s="11">
        <f t="shared" si="59"/>
        <v>2157293.36</v>
      </c>
      <c r="J290" s="11">
        <f t="shared" si="57"/>
        <v>49.999923051844675</v>
      </c>
      <c r="K290" s="11">
        <f t="shared" si="58"/>
        <v>49.999923051844675</v>
      </c>
    </row>
    <row r="291" spans="2:11" ht="94.5" x14ac:dyDescent="0.25">
      <c r="B291" s="6" t="s">
        <v>105</v>
      </c>
      <c r="C291" s="33">
        <v>8</v>
      </c>
      <c r="D291" s="7">
        <v>1</v>
      </c>
      <c r="E291" s="8">
        <v>2112</v>
      </c>
      <c r="F291" s="2"/>
      <c r="G291" s="11">
        <f t="shared" si="59"/>
        <v>4314593.3600000003</v>
      </c>
      <c r="H291" s="11">
        <f t="shared" si="59"/>
        <v>4314593.3600000003</v>
      </c>
      <c r="I291" s="11">
        <f t="shared" si="59"/>
        <v>2157293.36</v>
      </c>
      <c r="J291" s="11">
        <f t="shared" si="57"/>
        <v>49.999923051844675</v>
      </c>
      <c r="K291" s="11">
        <f t="shared" si="58"/>
        <v>49.999923051844675</v>
      </c>
    </row>
    <row r="292" spans="2:11" ht="31.5" x14ac:dyDescent="0.25">
      <c r="B292" s="9" t="s">
        <v>151</v>
      </c>
      <c r="C292" s="33">
        <v>8</v>
      </c>
      <c r="D292" s="7">
        <v>1</v>
      </c>
      <c r="E292" s="8">
        <v>2112</v>
      </c>
      <c r="F292" s="2">
        <v>200</v>
      </c>
      <c r="G292" s="11">
        <f t="shared" si="59"/>
        <v>4314593.3600000003</v>
      </c>
      <c r="H292" s="11">
        <f t="shared" si="59"/>
        <v>4314593.3600000003</v>
      </c>
      <c r="I292" s="11">
        <f t="shared" si="59"/>
        <v>2157293.36</v>
      </c>
      <c r="J292" s="11">
        <f t="shared" si="57"/>
        <v>49.999923051844675</v>
      </c>
      <c r="K292" s="11">
        <f t="shared" si="58"/>
        <v>49.999923051844675</v>
      </c>
    </row>
    <row r="293" spans="2:11" ht="31.5" x14ac:dyDescent="0.25">
      <c r="B293" s="9" t="s">
        <v>152</v>
      </c>
      <c r="C293" s="33">
        <v>8</v>
      </c>
      <c r="D293" s="7">
        <v>1</v>
      </c>
      <c r="E293" s="8">
        <v>2112</v>
      </c>
      <c r="F293" s="2">
        <v>240</v>
      </c>
      <c r="G293" s="11">
        <v>4314593.3600000003</v>
      </c>
      <c r="H293" s="11">
        <v>4314593.3600000003</v>
      </c>
      <c r="I293" s="11">
        <v>2157293.36</v>
      </c>
      <c r="J293" s="11">
        <f t="shared" si="57"/>
        <v>49.999923051844675</v>
      </c>
      <c r="K293" s="11">
        <f t="shared" si="58"/>
        <v>49.999923051844675</v>
      </c>
    </row>
    <row r="294" spans="2:11" ht="63" x14ac:dyDescent="0.25">
      <c r="B294" s="6" t="s">
        <v>106</v>
      </c>
      <c r="C294" s="33">
        <v>8</v>
      </c>
      <c r="D294" s="7">
        <v>2</v>
      </c>
      <c r="E294" s="8">
        <v>0</v>
      </c>
      <c r="F294" s="2"/>
      <c r="G294" s="11">
        <f>G295+G298+G304+G307+G301</f>
        <v>308984112.60000002</v>
      </c>
      <c r="H294" s="11">
        <f>H295+H298+H304+H307+H301</f>
        <v>308984112.60000002</v>
      </c>
      <c r="I294" s="11">
        <f>I295+I298+I304+I307+I301</f>
        <v>123542602.87</v>
      </c>
      <c r="J294" s="11">
        <f t="shared" si="57"/>
        <v>39.983480649030625</v>
      </c>
      <c r="K294" s="11">
        <f t="shared" si="58"/>
        <v>39.983480649030625</v>
      </c>
    </row>
    <row r="295" spans="2:11" ht="78.75" x14ac:dyDescent="0.25">
      <c r="B295" s="6" t="s">
        <v>107</v>
      </c>
      <c r="C295" s="33">
        <v>8</v>
      </c>
      <c r="D295" s="7">
        <v>2</v>
      </c>
      <c r="E295" s="8">
        <v>2112</v>
      </c>
      <c r="F295" s="2"/>
      <c r="G295" s="11">
        <f t="shared" ref="G295:I296" si="60">G296</f>
        <v>25645549</v>
      </c>
      <c r="H295" s="11">
        <f t="shared" si="60"/>
        <v>16090830.310000001</v>
      </c>
      <c r="I295" s="11">
        <f t="shared" si="60"/>
        <v>3818339.44</v>
      </c>
      <c r="J295" s="11">
        <f t="shared" si="57"/>
        <v>14.8888972507471</v>
      </c>
      <c r="K295" s="11">
        <f t="shared" si="58"/>
        <v>23.729909311311356</v>
      </c>
    </row>
    <row r="296" spans="2:11" ht="31.5" x14ac:dyDescent="0.25">
      <c r="B296" s="9" t="s">
        <v>151</v>
      </c>
      <c r="C296" s="33">
        <v>8</v>
      </c>
      <c r="D296" s="7">
        <v>2</v>
      </c>
      <c r="E296" s="8">
        <v>2112</v>
      </c>
      <c r="F296" s="2">
        <v>200</v>
      </c>
      <c r="G296" s="11">
        <f t="shared" si="60"/>
        <v>25645549</v>
      </c>
      <c r="H296" s="11">
        <f t="shared" si="60"/>
        <v>16090830.310000001</v>
      </c>
      <c r="I296" s="11">
        <f t="shared" si="60"/>
        <v>3818339.44</v>
      </c>
      <c r="J296" s="11">
        <f t="shared" si="57"/>
        <v>14.8888972507471</v>
      </c>
      <c r="K296" s="11">
        <f t="shared" si="58"/>
        <v>23.729909311311356</v>
      </c>
    </row>
    <row r="297" spans="2:11" ht="31.5" x14ac:dyDescent="0.25">
      <c r="B297" s="9" t="s">
        <v>152</v>
      </c>
      <c r="C297" s="33">
        <v>8</v>
      </c>
      <c r="D297" s="7">
        <v>2</v>
      </c>
      <c r="E297" s="8">
        <v>2112</v>
      </c>
      <c r="F297" s="2">
        <v>240</v>
      </c>
      <c r="G297" s="11">
        <v>25645549</v>
      </c>
      <c r="H297" s="11">
        <v>16090830.310000001</v>
      </c>
      <c r="I297" s="11">
        <v>3818339.44</v>
      </c>
      <c r="J297" s="11">
        <f t="shared" si="57"/>
        <v>14.8888972507471</v>
      </c>
      <c r="K297" s="11">
        <f t="shared" si="58"/>
        <v>23.729909311311356</v>
      </c>
    </row>
    <row r="298" spans="2:11" ht="94.5" x14ac:dyDescent="0.25">
      <c r="B298" s="6" t="s">
        <v>108</v>
      </c>
      <c r="C298" s="33">
        <v>8</v>
      </c>
      <c r="D298" s="7">
        <v>2</v>
      </c>
      <c r="E298" s="8">
        <v>3203</v>
      </c>
      <c r="F298" s="2"/>
      <c r="G298" s="11">
        <f t="shared" ref="G298:I299" si="61">G299</f>
        <v>9682282.3100000005</v>
      </c>
      <c r="H298" s="11">
        <f t="shared" si="61"/>
        <v>18790001</v>
      </c>
      <c r="I298" s="11">
        <f t="shared" si="61"/>
        <v>11757738.9</v>
      </c>
      <c r="J298" s="11">
        <f t="shared" si="57"/>
        <v>121.4356132526361</v>
      </c>
      <c r="K298" s="11">
        <f t="shared" si="58"/>
        <v>62.574445312695836</v>
      </c>
    </row>
    <row r="299" spans="2:11" ht="15.75" x14ac:dyDescent="0.25">
      <c r="B299" s="9" t="s">
        <v>183</v>
      </c>
      <c r="C299" s="33">
        <v>8</v>
      </c>
      <c r="D299" s="7">
        <v>2</v>
      </c>
      <c r="E299" s="8">
        <v>3203</v>
      </c>
      <c r="F299" s="2">
        <v>300</v>
      </c>
      <c r="G299" s="11">
        <f t="shared" si="61"/>
        <v>9682282.3100000005</v>
      </c>
      <c r="H299" s="11">
        <f t="shared" si="61"/>
        <v>18790001</v>
      </c>
      <c r="I299" s="11">
        <f t="shared" si="61"/>
        <v>11757738.9</v>
      </c>
      <c r="J299" s="11">
        <f t="shared" si="57"/>
        <v>121.4356132526361</v>
      </c>
      <c r="K299" s="11">
        <f t="shared" si="58"/>
        <v>62.574445312695836</v>
      </c>
    </row>
    <row r="300" spans="2:11" ht="31.5" x14ac:dyDescent="0.25">
      <c r="B300" s="9" t="s">
        <v>192</v>
      </c>
      <c r="C300" s="33">
        <v>8</v>
      </c>
      <c r="D300" s="7">
        <v>2</v>
      </c>
      <c r="E300" s="8">
        <v>3203</v>
      </c>
      <c r="F300" s="2">
        <v>320</v>
      </c>
      <c r="G300" s="11">
        <v>9682282.3100000005</v>
      </c>
      <c r="H300" s="11">
        <v>18790001</v>
      </c>
      <c r="I300" s="11">
        <v>11757738.9</v>
      </c>
      <c r="J300" s="11">
        <f t="shared" si="57"/>
        <v>121.4356132526361</v>
      </c>
      <c r="K300" s="11">
        <f t="shared" si="58"/>
        <v>62.574445312695836</v>
      </c>
    </row>
    <row r="301" spans="2:11" ht="94.5" x14ac:dyDescent="0.25">
      <c r="B301" s="6" t="s">
        <v>113</v>
      </c>
      <c r="C301" s="33">
        <v>8</v>
      </c>
      <c r="D301" s="7">
        <v>2</v>
      </c>
      <c r="E301" s="8">
        <v>4201</v>
      </c>
      <c r="F301" s="2"/>
      <c r="G301" s="11">
        <f t="shared" ref="G301:I302" si="62">G302</f>
        <v>139700</v>
      </c>
      <c r="H301" s="11">
        <f t="shared" si="62"/>
        <v>139700</v>
      </c>
      <c r="I301" s="11">
        <f t="shared" si="62"/>
        <v>0</v>
      </c>
      <c r="J301" s="11">
        <f t="shared" si="57"/>
        <v>0</v>
      </c>
      <c r="K301" s="11">
        <f t="shared" si="58"/>
        <v>0</v>
      </c>
    </row>
    <row r="302" spans="2:11" ht="31.5" x14ac:dyDescent="0.25">
      <c r="B302" s="9" t="s">
        <v>5</v>
      </c>
      <c r="C302" s="33">
        <v>8</v>
      </c>
      <c r="D302" s="7">
        <v>2</v>
      </c>
      <c r="E302" s="8">
        <v>4201</v>
      </c>
      <c r="F302" s="2">
        <v>400</v>
      </c>
      <c r="G302" s="11">
        <f t="shared" si="62"/>
        <v>139700</v>
      </c>
      <c r="H302" s="11">
        <f t="shared" si="62"/>
        <v>139700</v>
      </c>
      <c r="I302" s="11">
        <f t="shared" si="62"/>
        <v>0</v>
      </c>
      <c r="J302" s="11">
        <f t="shared" si="57"/>
        <v>0</v>
      </c>
      <c r="K302" s="11">
        <f t="shared" si="58"/>
        <v>0</v>
      </c>
    </row>
    <row r="303" spans="2:11" ht="15.75" x14ac:dyDescent="0.25">
      <c r="B303" s="9" t="s">
        <v>6</v>
      </c>
      <c r="C303" s="33">
        <v>8</v>
      </c>
      <c r="D303" s="7">
        <v>2</v>
      </c>
      <c r="E303" s="8">
        <v>4201</v>
      </c>
      <c r="F303" s="2">
        <v>410</v>
      </c>
      <c r="G303" s="11">
        <v>139700</v>
      </c>
      <c r="H303" s="11">
        <v>139700</v>
      </c>
      <c r="I303" s="11"/>
      <c r="J303" s="11">
        <f t="shared" si="57"/>
        <v>0</v>
      </c>
      <c r="K303" s="11">
        <f t="shared" si="58"/>
        <v>0</v>
      </c>
    </row>
    <row r="304" spans="2:11" ht="94.5" x14ac:dyDescent="0.25">
      <c r="B304" s="6" t="s">
        <v>109</v>
      </c>
      <c r="C304" s="33">
        <v>8</v>
      </c>
      <c r="D304" s="7">
        <v>2</v>
      </c>
      <c r="E304" s="8">
        <v>4401</v>
      </c>
      <c r="F304" s="2"/>
      <c r="G304" s="11">
        <f t="shared" ref="G304:I305" si="63">G305</f>
        <v>3745800</v>
      </c>
      <c r="H304" s="11">
        <f t="shared" si="63"/>
        <v>4192800</v>
      </c>
      <c r="I304" s="11">
        <f t="shared" si="63"/>
        <v>1442000</v>
      </c>
      <c r="J304" s="11">
        <f t="shared" si="57"/>
        <v>38.496449356612736</v>
      </c>
      <c r="K304" s="11">
        <f t="shared" si="58"/>
        <v>34.392291547414615</v>
      </c>
    </row>
    <row r="305" spans="2:11" ht="31.5" x14ac:dyDescent="0.25">
      <c r="B305" s="9" t="s">
        <v>5</v>
      </c>
      <c r="C305" s="33">
        <v>8</v>
      </c>
      <c r="D305" s="7">
        <v>2</v>
      </c>
      <c r="E305" s="8">
        <v>4401</v>
      </c>
      <c r="F305" s="2">
        <v>400</v>
      </c>
      <c r="G305" s="11">
        <f t="shared" si="63"/>
        <v>3745800</v>
      </c>
      <c r="H305" s="11">
        <f t="shared" si="63"/>
        <v>4192800</v>
      </c>
      <c r="I305" s="11">
        <f t="shared" si="63"/>
        <v>1442000</v>
      </c>
      <c r="J305" s="11">
        <f t="shared" si="57"/>
        <v>38.496449356612736</v>
      </c>
      <c r="K305" s="11">
        <f t="shared" si="58"/>
        <v>34.392291547414615</v>
      </c>
    </row>
    <row r="306" spans="2:11" ht="15.75" x14ac:dyDescent="0.25">
      <c r="B306" s="9" t="s">
        <v>6</v>
      </c>
      <c r="C306" s="33">
        <v>8</v>
      </c>
      <c r="D306" s="7">
        <v>2</v>
      </c>
      <c r="E306" s="8">
        <v>4401</v>
      </c>
      <c r="F306" s="2">
        <v>410</v>
      </c>
      <c r="G306" s="11">
        <v>3745800</v>
      </c>
      <c r="H306" s="11">
        <v>4192800</v>
      </c>
      <c r="I306" s="11">
        <v>1442000</v>
      </c>
      <c r="J306" s="11">
        <f t="shared" si="57"/>
        <v>38.496449356612736</v>
      </c>
      <c r="K306" s="11">
        <f t="shared" si="58"/>
        <v>34.392291547414615</v>
      </c>
    </row>
    <row r="307" spans="2:11" ht="94.5" x14ac:dyDescent="0.25">
      <c r="B307" s="6" t="s">
        <v>110</v>
      </c>
      <c r="C307" s="33">
        <v>8</v>
      </c>
      <c r="D307" s="7">
        <v>2</v>
      </c>
      <c r="E307" s="8">
        <v>5410</v>
      </c>
      <c r="F307" s="2"/>
      <c r="G307" s="11">
        <f>G312+G308+G310</f>
        <v>269770781.29000002</v>
      </c>
      <c r="H307" s="11">
        <f>H312+H308+H310</f>
        <v>269770781.29000002</v>
      </c>
      <c r="I307" s="11">
        <f>I312+I308+I310</f>
        <v>106524524.53</v>
      </c>
      <c r="J307" s="11">
        <f t="shared" si="57"/>
        <v>39.487050458399182</v>
      </c>
      <c r="K307" s="11">
        <f t="shared" si="58"/>
        <v>39.487050458399182</v>
      </c>
    </row>
    <row r="308" spans="2:11" ht="31.5" x14ac:dyDescent="0.25">
      <c r="B308" s="9" t="s">
        <v>151</v>
      </c>
      <c r="C308" s="33">
        <v>8</v>
      </c>
      <c r="D308" s="7">
        <v>2</v>
      </c>
      <c r="E308" s="8">
        <v>5410</v>
      </c>
      <c r="F308" s="2">
        <v>200</v>
      </c>
      <c r="G308" s="11">
        <f>G309</f>
        <v>157872840.49000001</v>
      </c>
      <c r="H308" s="11">
        <f>H309</f>
        <v>75903572.799999997</v>
      </c>
      <c r="I308" s="11">
        <f>I309</f>
        <v>704874.43</v>
      </c>
      <c r="J308" s="11">
        <f t="shared" si="57"/>
        <v>0.44648238912547356</v>
      </c>
      <c r="K308" s="11">
        <f t="shared" si="58"/>
        <v>0.92864459998120152</v>
      </c>
    </row>
    <row r="309" spans="2:11" ht="31.5" x14ac:dyDescent="0.25">
      <c r="B309" s="9" t="s">
        <v>152</v>
      </c>
      <c r="C309" s="33">
        <v>8</v>
      </c>
      <c r="D309" s="7">
        <v>2</v>
      </c>
      <c r="E309" s="8">
        <v>5410</v>
      </c>
      <c r="F309" s="2">
        <v>240</v>
      </c>
      <c r="G309" s="11">
        <v>157872840.49000001</v>
      </c>
      <c r="H309" s="11">
        <v>75903572.799999997</v>
      </c>
      <c r="I309" s="11">
        <v>704874.43</v>
      </c>
      <c r="J309" s="11">
        <f t="shared" si="57"/>
        <v>0.44648238912547356</v>
      </c>
      <c r="K309" s="11">
        <f t="shared" si="58"/>
        <v>0.92864459998120152</v>
      </c>
    </row>
    <row r="310" spans="2:11" ht="15.75" x14ac:dyDescent="0.25">
      <c r="B310" s="9" t="s">
        <v>183</v>
      </c>
      <c r="C310" s="33">
        <v>8</v>
      </c>
      <c r="D310" s="7">
        <v>2</v>
      </c>
      <c r="E310" s="8">
        <v>5410</v>
      </c>
      <c r="F310" s="2">
        <v>300</v>
      </c>
      <c r="G310" s="11">
        <f>G311</f>
        <v>87141140.799999997</v>
      </c>
      <c r="H310" s="11">
        <f>H311</f>
        <v>169110408.49000001</v>
      </c>
      <c r="I310" s="11">
        <f>I311</f>
        <v>105819650.09999999</v>
      </c>
      <c r="J310" s="11">
        <f t="shared" si="57"/>
        <v>121.43477710817392</v>
      </c>
      <c r="K310" s="11">
        <f t="shared" si="58"/>
        <v>62.574297492905309</v>
      </c>
    </row>
    <row r="311" spans="2:11" ht="31.5" x14ac:dyDescent="0.25">
      <c r="B311" s="9" t="s">
        <v>192</v>
      </c>
      <c r="C311" s="33">
        <v>8</v>
      </c>
      <c r="D311" s="7">
        <v>2</v>
      </c>
      <c r="E311" s="8">
        <v>5410</v>
      </c>
      <c r="F311" s="2">
        <v>320</v>
      </c>
      <c r="G311" s="11">
        <v>87141140.799999997</v>
      </c>
      <c r="H311" s="11">
        <v>169110408.49000001</v>
      </c>
      <c r="I311" s="11">
        <v>105819650.09999999</v>
      </c>
      <c r="J311" s="11">
        <f t="shared" si="57"/>
        <v>121.43477710817392</v>
      </c>
      <c r="K311" s="11">
        <f t="shared" si="58"/>
        <v>62.574297492905309</v>
      </c>
    </row>
    <row r="312" spans="2:11" ht="31.5" x14ac:dyDescent="0.25">
      <c r="B312" s="9" t="s">
        <v>5</v>
      </c>
      <c r="C312" s="33">
        <v>8</v>
      </c>
      <c r="D312" s="7">
        <v>2</v>
      </c>
      <c r="E312" s="8">
        <v>5410</v>
      </c>
      <c r="F312" s="2">
        <v>400</v>
      </c>
      <c r="G312" s="11">
        <f>G313</f>
        <v>24756800</v>
      </c>
      <c r="H312" s="11">
        <f>H313</f>
        <v>24756800</v>
      </c>
      <c r="I312" s="11">
        <f>I313</f>
        <v>0</v>
      </c>
      <c r="J312" s="11">
        <f t="shared" si="57"/>
        <v>0</v>
      </c>
      <c r="K312" s="11">
        <f t="shared" si="58"/>
        <v>0</v>
      </c>
    </row>
    <row r="313" spans="2:11" ht="15.75" x14ac:dyDescent="0.25">
      <c r="B313" s="9" t="s">
        <v>6</v>
      </c>
      <c r="C313" s="33">
        <v>8</v>
      </c>
      <c r="D313" s="7">
        <v>2</v>
      </c>
      <c r="E313" s="8">
        <v>5410</v>
      </c>
      <c r="F313" s="2">
        <v>410</v>
      </c>
      <c r="G313" s="11">
        <v>24756800</v>
      </c>
      <c r="H313" s="11">
        <v>24756800</v>
      </c>
      <c r="I313" s="11"/>
      <c r="J313" s="11">
        <f t="shared" si="57"/>
        <v>0</v>
      </c>
      <c r="K313" s="11">
        <f t="shared" si="58"/>
        <v>0</v>
      </c>
    </row>
    <row r="314" spans="2:11" ht="78.75" x14ac:dyDescent="0.25">
      <c r="B314" s="9" t="s">
        <v>111</v>
      </c>
      <c r="C314" s="33">
        <v>8</v>
      </c>
      <c r="D314" s="7">
        <v>4</v>
      </c>
      <c r="E314" s="8">
        <v>0</v>
      </c>
      <c r="F314" s="1"/>
      <c r="G314" s="11">
        <f>G315+G318+G321+G324+G329+G332+G335+G338+G343</f>
        <v>14365340</v>
      </c>
      <c r="H314" s="11">
        <f>H315+H318+H321+H324+H329+H332+H335+H338+H343</f>
        <v>16035176</v>
      </c>
      <c r="I314" s="11">
        <f>I315+I318+I321+I324+I329+I332+I335+I338+I343</f>
        <v>9008607.3900000006</v>
      </c>
      <c r="J314" s="11">
        <f t="shared" si="57"/>
        <v>62.710714748136844</v>
      </c>
      <c r="K314" s="11">
        <f t="shared" si="58"/>
        <v>56.180283833492069</v>
      </c>
    </row>
    <row r="315" spans="2:11" ht="126" x14ac:dyDescent="0.25">
      <c r="B315" s="6" t="s">
        <v>283</v>
      </c>
      <c r="C315" s="33">
        <v>8</v>
      </c>
      <c r="D315" s="7">
        <v>4</v>
      </c>
      <c r="E315" s="8">
        <v>3201</v>
      </c>
      <c r="F315" s="2"/>
      <c r="G315" s="11">
        <f t="shared" ref="G315:I316" si="64">G316</f>
        <v>35900</v>
      </c>
      <c r="H315" s="11">
        <f t="shared" si="64"/>
        <v>35900</v>
      </c>
      <c r="I315" s="11">
        <f t="shared" si="64"/>
        <v>0</v>
      </c>
      <c r="J315" s="11">
        <f t="shared" si="57"/>
        <v>0</v>
      </c>
      <c r="K315" s="11">
        <f t="shared" si="58"/>
        <v>0</v>
      </c>
    </row>
    <row r="316" spans="2:11" ht="15.75" x14ac:dyDescent="0.25">
      <c r="B316" s="9" t="s">
        <v>183</v>
      </c>
      <c r="C316" s="33">
        <v>8</v>
      </c>
      <c r="D316" s="7">
        <v>4</v>
      </c>
      <c r="E316" s="8">
        <v>3201</v>
      </c>
      <c r="F316" s="2">
        <v>300</v>
      </c>
      <c r="G316" s="11">
        <f t="shared" si="64"/>
        <v>35900</v>
      </c>
      <c r="H316" s="11">
        <f t="shared" si="64"/>
        <v>35900</v>
      </c>
      <c r="I316" s="11">
        <f t="shared" si="64"/>
        <v>0</v>
      </c>
      <c r="J316" s="11">
        <f t="shared" si="57"/>
        <v>0</v>
      </c>
      <c r="K316" s="11">
        <f t="shared" si="58"/>
        <v>0</v>
      </c>
    </row>
    <row r="317" spans="2:11" ht="31.5" x14ac:dyDescent="0.25">
      <c r="B317" s="9" t="s">
        <v>192</v>
      </c>
      <c r="C317" s="33">
        <v>8</v>
      </c>
      <c r="D317" s="7">
        <v>4</v>
      </c>
      <c r="E317" s="8">
        <v>3201</v>
      </c>
      <c r="F317" s="2">
        <v>320</v>
      </c>
      <c r="G317" s="11">
        <v>35900</v>
      </c>
      <c r="H317" s="11">
        <v>35900</v>
      </c>
      <c r="I317" s="11"/>
      <c r="J317" s="11">
        <f t="shared" si="57"/>
        <v>0</v>
      </c>
      <c r="K317" s="11">
        <f t="shared" si="58"/>
        <v>0</v>
      </c>
    </row>
    <row r="318" spans="2:11" ht="126" x14ac:dyDescent="0.25">
      <c r="B318" s="6" t="s">
        <v>284</v>
      </c>
      <c r="C318" s="33">
        <v>8</v>
      </c>
      <c r="D318" s="7">
        <v>4</v>
      </c>
      <c r="E318" s="8">
        <v>3202</v>
      </c>
      <c r="F318" s="2"/>
      <c r="G318" s="11">
        <f t="shared" ref="G318:I319" si="65">G319</f>
        <v>41600</v>
      </c>
      <c r="H318" s="11">
        <f t="shared" si="65"/>
        <v>41600</v>
      </c>
      <c r="I318" s="11">
        <f t="shared" si="65"/>
        <v>0</v>
      </c>
      <c r="J318" s="11">
        <f t="shared" si="57"/>
        <v>0</v>
      </c>
      <c r="K318" s="11">
        <f t="shared" si="58"/>
        <v>0</v>
      </c>
    </row>
    <row r="319" spans="2:11" ht="15.75" x14ac:dyDescent="0.25">
      <c r="B319" s="9" t="s">
        <v>183</v>
      </c>
      <c r="C319" s="33">
        <v>8</v>
      </c>
      <c r="D319" s="7">
        <v>4</v>
      </c>
      <c r="E319" s="8">
        <v>3202</v>
      </c>
      <c r="F319" s="2">
        <v>300</v>
      </c>
      <c r="G319" s="11">
        <f t="shared" si="65"/>
        <v>41600</v>
      </c>
      <c r="H319" s="11">
        <f t="shared" si="65"/>
        <v>41600</v>
      </c>
      <c r="I319" s="11">
        <f t="shared" si="65"/>
        <v>0</v>
      </c>
      <c r="J319" s="11">
        <f t="shared" si="57"/>
        <v>0</v>
      </c>
      <c r="K319" s="11">
        <f t="shared" si="58"/>
        <v>0</v>
      </c>
    </row>
    <row r="320" spans="2:11" ht="31.5" x14ac:dyDescent="0.25">
      <c r="B320" s="9" t="s">
        <v>192</v>
      </c>
      <c r="C320" s="33">
        <v>8</v>
      </c>
      <c r="D320" s="7">
        <v>4</v>
      </c>
      <c r="E320" s="8">
        <v>3202</v>
      </c>
      <c r="F320" s="2">
        <v>320</v>
      </c>
      <c r="G320" s="11">
        <v>41600</v>
      </c>
      <c r="H320" s="11">
        <v>41600</v>
      </c>
      <c r="I320" s="11"/>
      <c r="J320" s="11">
        <f t="shared" si="57"/>
        <v>0</v>
      </c>
      <c r="K320" s="11">
        <f t="shared" si="58"/>
        <v>0</v>
      </c>
    </row>
    <row r="321" spans="2:11" ht="126" x14ac:dyDescent="0.25">
      <c r="B321" s="9" t="s">
        <v>285</v>
      </c>
      <c r="C321" s="33">
        <v>8</v>
      </c>
      <c r="D321" s="7">
        <v>4</v>
      </c>
      <c r="E321" s="8">
        <v>5020</v>
      </c>
      <c r="F321" s="1"/>
      <c r="G321" s="11">
        <f t="shared" ref="G321:I322" si="66">G322</f>
        <v>0</v>
      </c>
      <c r="H321" s="11">
        <f t="shared" si="66"/>
        <v>180000</v>
      </c>
      <c r="I321" s="11">
        <f t="shared" si="66"/>
        <v>0</v>
      </c>
      <c r="J321" s="11"/>
      <c r="K321" s="11">
        <f t="shared" si="58"/>
        <v>0</v>
      </c>
    </row>
    <row r="322" spans="2:11" ht="15.75" x14ac:dyDescent="0.25">
      <c r="B322" s="9" t="s">
        <v>183</v>
      </c>
      <c r="C322" s="33">
        <v>8</v>
      </c>
      <c r="D322" s="7">
        <v>4</v>
      </c>
      <c r="E322" s="8">
        <v>5020</v>
      </c>
      <c r="F322" s="1">
        <v>300</v>
      </c>
      <c r="G322" s="11">
        <f t="shared" si="66"/>
        <v>0</v>
      </c>
      <c r="H322" s="11">
        <f t="shared" si="66"/>
        <v>180000</v>
      </c>
      <c r="I322" s="11">
        <f t="shared" si="66"/>
        <v>0</v>
      </c>
      <c r="J322" s="11"/>
      <c r="K322" s="11">
        <f t="shared" si="58"/>
        <v>0</v>
      </c>
    </row>
    <row r="323" spans="2:11" ht="31.5" x14ac:dyDescent="0.25">
      <c r="B323" s="9" t="s">
        <v>192</v>
      </c>
      <c r="C323" s="33">
        <v>8</v>
      </c>
      <c r="D323" s="7">
        <v>4</v>
      </c>
      <c r="E323" s="8">
        <v>5020</v>
      </c>
      <c r="F323" s="1">
        <v>320</v>
      </c>
      <c r="G323" s="11"/>
      <c r="H323" s="11">
        <v>180000</v>
      </c>
      <c r="I323" s="11"/>
      <c r="J323" s="11"/>
      <c r="K323" s="11">
        <f t="shared" si="58"/>
        <v>0</v>
      </c>
    </row>
    <row r="324" spans="2:11" ht="189" x14ac:dyDescent="0.25">
      <c r="B324" s="6" t="s">
        <v>286</v>
      </c>
      <c r="C324" s="33">
        <v>8</v>
      </c>
      <c r="D324" s="7">
        <v>4</v>
      </c>
      <c r="E324" s="8">
        <v>5134</v>
      </c>
      <c r="F324" s="2"/>
      <c r="G324" s="11">
        <f>G327+G325</f>
        <v>4406800</v>
      </c>
      <c r="H324" s="11">
        <f>H327+H325</f>
        <v>4406800</v>
      </c>
      <c r="I324" s="11">
        <f>I327+I325</f>
        <v>1443600</v>
      </c>
      <c r="J324" s="11">
        <f t="shared" si="57"/>
        <v>32.75846419170373</v>
      </c>
      <c r="K324" s="11">
        <f t="shared" si="58"/>
        <v>32.75846419170373</v>
      </c>
    </row>
    <row r="325" spans="2:11" ht="31.5" x14ac:dyDescent="0.25">
      <c r="B325" s="9" t="s">
        <v>151</v>
      </c>
      <c r="C325" s="33">
        <v>8</v>
      </c>
      <c r="D325" s="7">
        <v>4</v>
      </c>
      <c r="E325" s="8">
        <v>5134</v>
      </c>
      <c r="F325" s="2">
        <v>200</v>
      </c>
      <c r="G325" s="11">
        <f>G326</f>
        <v>1443600</v>
      </c>
      <c r="H325" s="11">
        <f>H326</f>
        <v>1443600</v>
      </c>
      <c r="I325" s="11">
        <f>I326</f>
        <v>1443600</v>
      </c>
      <c r="J325" s="11">
        <f t="shared" si="57"/>
        <v>100</v>
      </c>
      <c r="K325" s="11">
        <f t="shared" si="58"/>
        <v>100</v>
      </c>
    </row>
    <row r="326" spans="2:11" ht="31.5" x14ac:dyDescent="0.25">
      <c r="B326" s="9" t="s">
        <v>152</v>
      </c>
      <c r="C326" s="33">
        <v>8</v>
      </c>
      <c r="D326" s="7">
        <v>4</v>
      </c>
      <c r="E326" s="8">
        <v>5134</v>
      </c>
      <c r="F326" s="2">
        <v>240</v>
      </c>
      <c r="G326" s="11">
        <v>1443600</v>
      </c>
      <c r="H326" s="11">
        <v>1443600</v>
      </c>
      <c r="I326" s="11">
        <v>1443600</v>
      </c>
      <c r="J326" s="11">
        <f t="shared" si="57"/>
        <v>100</v>
      </c>
      <c r="K326" s="11">
        <f t="shared" si="58"/>
        <v>100</v>
      </c>
    </row>
    <row r="327" spans="2:11" ht="15.75" x14ac:dyDescent="0.25">
      <c r="B327" s="9" t="s">
        <v>183</v>
      </c>
      <c r="C327" s="33">
        <v>8</v>
      </c>
      <c r="D327" s="7">
        <v>4</v>
      </c>
      <c r="E327" s="8">
        <v>5134</v>
      </c>
      <c r="F327" s="2">
        <v>300</v>
      </c>
      <c r="G327" s="11">
        <f>G328</f>
        <v>2963200</v>
      </c>
      <c r="H327" s="11">
        <f>H328</f>
        <v>2963200</v>
      </c>
      <c r="I327" s="11">
        <f>I328</f>
        <v>0</v>
      </c>
      <c r="J327" s="11">
        <f t="shared" si="57"/>
        <v>0</v>
      </c>
      <c r="K327" s="11">
        <f t="shared" si="58"/>
        <v>0</v>
      </c>
    </row>
    <row r="328" spans="2:11" ht="31.5" x14ac:dyDescent="0.25">
      <c r="B328" s="9" t="s">
        <v>192</v>
      </c>
      <c r="C328" s="33">
        <v>8</v>
      </c>
      <c r="D328" s="7">
        <v>4</v>
      </c>
      <c r="E328" s="8">
        <v>5134</v>
      </c>
      <c r="F328" s="2">
        <v>320</v>
      </c>
      <c r="G328" s="11">
        <v>2963200</v>
      </c>
      <c r="H328" s="11">
        <v>2963200</v>
      </c>
      <c r="I328" s="11"/>
      <c r="J328" s="11">
        <f t="shared" si="57"/>
        <v>0</v>
      </c>
      <c r="K328" s="11">
        <f t="shared" si="58"/>
        <v>0</v>
      </c>
    </row>
    <row r="329" spans="2:11" ht="157.5" x14ac:dyDescent="0.25">
      <c r="B329" s="6" t="s">
        <v>287</v>
      </c>
      <c r="C329" s="33">
        <v>8</v>
      </c>
      <c r="D329" s="7">
        <v>4</v>
      </c>
      <c r="E329" s="8">
        <v>5135</v>
      </c>
      <c r="F329" s="2"/>
      <c r="G329" s="11">
        <f t="shared" ref="G329:I330" si="67">G330</f>
        <v>7344540</v>
      </c>
      <c r="H329" s="11">
        <f t="shared" si="67"/>
        <v>8078994</v>
      </c>
      <c r="I329" s="11">
        <f t="shared" si="67"/>
        <v>7300379.3899999997</v>
      </c>
      <c r="J329" s="11">
        <f t="shared" si="57"/>
        <v>99.398728715481155</v>
      </c>
      <c r="K329" s="11">
        <f t="shared" si="58"/>
        <v>90.362480650437419</v>
      </c>
    </row>
    <row r="330" spans="2:11" ht="15.75" x14ac:dyDescent="0.25">
      <c r="B330" s="9" t="s">
        <v>183</v>
      </c>
      <c r="C330" s="33">
        <v>8</v>
      </c>
      <c r="D330" s="7">
        <v>4</v>
      </c>
      <c r="E330" s="8">
        <v>5135</v>
      </c>
      <c r="F330" s="2">
        <v>300</v>
      </c>
      <c r="G330" s="11">
        <f t="shared" si="67"/>
        <v>7344540</v>
      </c>
      <c r="H330" s="11">
        <f t="shared" si="67"/>
        <v>8078994</v>
      </c>
      <c r="I330" s="11">
        <f t="shared" si="67"/>
        <v>7300379.3899999997</v>
      </c>
      <c r="J330" s="11">
        <f t="shared" si="57"/>
        <v>99.398728715481155</v>
      </c>
      <c r="K330" s="11">
        <f t="shared" si="58"/>
        <v>90.362480650437419</v>
      </c>
    </row>
    <row r="331" spans="2:11" ht="31.5" x14ac:dyDescent="0.25">
      <c r="B331" s="9" t="s">
        <v>192</v>
      </c>
      <c r="C331" s="33">
        <v>8</v>
      </c>
      <c r="D331" s="7">
        <v>4</v>
      </c>
      <c r="E331" s="8">
        <v>5135</v>
      </c>
      <c r="F331" s="2">
        <v>320</v>
      </c>
      <c r="G331" s="11">
        <v>7344540</v>
      </c>
      <c r="H331" s="11">
        <v>8078994</v>
      </c>
      <c r="I331" s="11">
        <v>7300379.3899999997</v>
      </c>
      <c r="J331" s="11">
        <f t="shared" si="57"/>
        <v>99.398728715481155</v>
      </c>
      <c r="K331" s="11">
        <f t="shared" si="58"/>
        <v>90.362480650437419</v>
      </c>
    </row>
    <row r="332" spans="2:11" ht="141.75" x14ac:dyDescent="0.25">
      <c r="B332" s="6" t="s">
        <v>288</v>
      </c>
      <c r="C332" s="33">
        <v>8</v>
      </c>
      <c r="D332" s="7">
        <v>4</v>
      </c>
      <c r="E332" s="8">
        <v>5440</v>
      </c>
      <c r="F332" s="2"/>
      <c r="G332" s="11">
        <f t="shared" ref="G332:I333" si="68">G333</f>
        <v>790000</v>
      </c>
      <c r="H332" s="11">
        <f t="shared" si="68"/>
        <v>1529400</v>
      </c>
      <c r="I332" s="11">
        <f t="shared" si="68"/>
        <v>0</v>
      </c>
      <c r="J332" s="11">
        <f t="shared" si="57"/>
        <v>0</v>
      </c>
      <c r="K332" s="11">
        <f t="shared" si="58"/>
        <v>0</v>
      </c>
    </row>
    <row r="333" spans="2:11" ht="15.75" x14ac:dyDescent="0.25">
      <c r="B333" s="9" t="s">
        <v>183</v>
      </c>
      <c r="C333" s="33">
        <v>8</v>
      </c>
      <c r="D333" s="7">
        <v>4</v>
      </c>
      <c r="E333" s="8">
        <v>5440</v>
      </c>
      <c r="F333" s="2">
        <v>300</v>
      </c>
      <c r="G333" s="11">
        <f t="shared" si="68"/>
        <v>790000</v>
      </c>
      <c r="H333" s="11">
        <f t="shared" si="68"/>
        <v>1529400</v>
      </c>
      <c r="I333" s="11">
        <f t="shared" si="68"/>
        <v>0</v>
      </c>
      <c r="J333" s="11">
        <f t="shared" si="57"/>
        <v>0</v>
      </c>
      <c r="K333" s="11">
        <f t="shared" si="58"/>
        <v>0</v>
      </c>
    </row>
    <row r="334" spans="2:11" ht="31.5" x14ac:dyDescent="0.25">
      <c r="B334" s="9" t="s">
        <v>192</v>
      </c>
      <c r="C334" s="33">
        <v>8</v>
      </c>
      <c r="D334" s="7">
        <v>4</v>
      </c>
      <c r="E334" s="8">
        <v>5440</v>
      </c>
      <c r="F334" s="2">
        <v>320</v>
      </c>
      <c r="G334" s="11">
        <v>790000</v>
      </c>
      <c r="H334" s="11">
        <v>1529400</v>
      </c>
      <c r="I334" s="11"/>
      <c r="J334" s="11">
        <f t="shared" si="57"/>
        <v>0</v>
      </c>
      <c r="K334" s="11">
        <f t="shared" si="58"/>
        <v>0</v>
      </c>
    </row>
    <row r="335" spans="2:11" ht="141.75" x14ac:dyDescent="0.25">
      <c r="B335" s="6" t="s">
        <v>289</v>
      </c>
      <c r="C335" s="33">
        <v>8</v>
      </c>
      <c r="D335" s="7">
        <v>4</v>
      </c>
      <c r="E335" s="8">
        <v>5469</v>
      </c>
      <c r="F335" s="2"/>
      <c r="G335" s="11">
        <f t="shared" ref="G335:I336" si="69">G336</f>
        <v>400000</v>
      </c>
      <c r="H335" s="11">
        <f t="shared" si="69"/>
        <v>400000</v>
      </c>
      <c r="I335" s="11">
        <f t="shared" si="69"/>
        <v>0</v>
      </c>
      <c r="J335" s="11">
        <f t="shared" si="57"/>
        <v>0</v>
      </c>
      <c r="K335" s="11">
        <f t="shared" si="58"/>
        <v>0</v>
      </c>
    </row>
    <row r="336" spans="2:11" ht="15.75" x14ac:dyDescent="0.25">
      <c r="B336" s="9" t="s">
        <v>183</v>
      </c>
      <c r="C336" s="33">
        <v>8</v>
      </c>
      <c r="D336" s="7">
        <v>4</v>
      </c>
      <c r="E336" s="8">
        <v>5469</v>
      </c>
      <c r="F336" s="2">
        <v>300</v>
      </c>
      <c r="G336" s="11">
        <f t="shared" si="69"/>
        <v>400000</v>
      </c>
      <c r="H336" s="11">
        <f t="shared" si="69"/>
        <v>400000</v>
      </c>
      <c r="I336" s="11">
        <f t="shared" si="69"/>
        <v>0</v>
      </c>
      <c r="J336" s="11">
        <f t="shared" si="57"/>
        <v>0</v>
      </c>
      <c r="K336" s="11">
        <f t="shared" si="58"/>
        <v>0</v>
      </c>
    </row>
    <row r="337" spans="2:11" ht="31.5" x14ac:dyDescent="0.25">
      <c r="B337" s="9" t="s">
        <v>192</v>
      </c>
      <c r="C337" s="33">
        <v>8</v>
      </c>
      <c r="D337" s="7">
        <v>4</v>
      </c>
      <c r="E337" s="8">
        <v>5469</v>
      </c>
      <c r="F337" s="2">
        <v>320</v>
      </c>
      <c r="G337" s="11">
        <v>400000</v>
      </c>
      <c r="H337" s="11">
        <v>400000</v>
      </c>
      <c r="I337" s="11"/>
      <c r="J337" s="11">
        <f t="shared" si="57"/>
        <v>0</v>
      </c>
      <c r="K337" s="11">
        <f t="shared" si="58"/>
        <v>0</v>
      </c>
    </row>
    <row r="338" spans="2:11" ht="220.5" x14ac:dyDescent="0.25">
      <c r="B338" s="9" t="s">
        <v>290</v>
      </c>
      <c r="C338" s="33">
        <v>8</v>
      </c>
      <c r="D338" s="7">
        <v>4</v>
      </c>
      <c r="E338" s="8">
        <v>5529</v>
      </c>
      <c r="F338" s="1"/>
      <c r="G338" s="11">
        <f>G339+G341</f>
        <v>0</v>
      </c>
      <c r="H338" s="11">
        <f>H339+H341</f>
        <v>15982</v>
      </c>
      <c r="I338" s="11">
        <f>I339+I341</f>
        <v>12800</v>
      </c>
      <c r="J338" s="11"/>
      <c r="K338" s="11">
        <f t="shared" si="58"/>
        <v>80.090101364034538</v>
      </c>
    </row>
    <row r="339" spans="2:11" ht="63" x14ac:dyDescent="0.25">
      <c r="B339" s="9" t="s">
        <v>160</v>
      </c>
      <c r="C339" s="33">
        <v>8</v>
      </c>
      <c r="D339" s="7">
        <v>4</v>
      </c>
      <c r="E339" s="8">
        <v>5529</v>
      </c>
      <c r="F339" s="2">
        <v>100</v>
      </c>
      <c r="G339" s="11">
        <f>G340</f>
        <v>0</v>
      </c>
      <c r="H339" s="11">
        <f>H340</f>
        <v>12800</v>
      </c>
      <c r="I339" s="11">
        <f>I340</f>
        <v>12800</v>
      </c>
      <c r="J339" s="11"/>
      <c r="K339" s="11">
        <f t="shared" si="58"/>
        <v>100</v>
      </c>
    </row>
    <row r="340" spans="2:11" ht="31.5" x14ac:dyDescent="0.25">
      <c r="B340" s="9" t="s">
        <v>188</v>
      </c>
      <c r="C340" s="33">
        <v>8</v>
      </c>
      <c r="D340" s="7">
        <v>4</v>
      </c>
      <c r="E340" s="8">
        <v>5529</v>
      </c>
      <c r="F340" s="2">
        <v>120</v>
      </c>
      <c r="G340" s="11"/>
      <c r="H340" s="11">
        <v>12800</v>
      </c>
      <c r="I340" s="11">
        <v>12800</v>
      </c>
      <c r="J340" s="11"/>
      <c r="K340" s="11">
        <f t="shared" si="58"/>
        <v>100</v>
      </c>
    </row>
    <row r="341" spans="2:11" ht="31.5" x14ac:dyDescent="0.25">
      <c r="B341" s="9" t="s">
        <v>151</v>
      </c>
      <c r="C341" s="33">
        <v>8</v>
      </c>
      <c r="D341" s="7">
        <v>4</v>
      </c>
      <c r="E341" s="8">
        <v>5529</v>
      </c>
      <c r="F341" s="2">
        <v>200</v>
      </c>
      <c r="G341" s="11">
        <f>G342</f>
        <v>0</v>
      </c>
      <c r="H341" s="11">
        <f>H342</f>
        <v>3182</v>
      </c>
      <c r="I341" s="11">
        <f>I342</f>
        <v>0</v>
      </c>
      <c r="J341" s="11"/>
      <c r="K341" s="11">
        <f t="shared" si="58"/>
        <v>0</v>
      </c>
    </row>
    <row r="342" spans="2:11" ht="31.5" x14ac:dyDescent="0.25">
      <c r="B342" s="9" t="s">
        <v>152</v>
      </c>
      <c r="C342" s="33">
        <v>8</v>
      </c>
      <c r="D342" s="7">
        <v>4</v>
      </c>
      <c r="E342" s="8">
        <v>5529</v>
      </c>
      <c r="F342" s="2">
        <v>240</v>
      </c>
      <c r="G342" s="11"/>
      <c r="H342" s="11">
        <v>3182</v>
      </c>
      <c r="I342" s="11"/>
      <c r="J342" s="11"/>
      <c r="K342" s="11">
        <f t="shared" si="58"/>
        <v>0</v>
      </c>
    </row>
    <row r="343" spans="2:11" ht="189" x14ac:dyDescent="0.25">
      <c r="B343" s="6" t="s">
        <v>291</v>
      </c>
      <c r="C343" s="33">
        <v>8</v>
      </c>
      <c r="D343" s="7">
        <v>4</v>
      </c>
      <c r="E343" s="8">
        <v>5534</v>
      </c>
      <c r="F343" s="2"/>
      <c r="G343" s="11">
        <f>G346+G344</f>
        <v>1346500</v>
      </c>
      <c r="H343" s="11">
        <f>H346+H344</f>
        <v>1346500</v>
      </c>
      <c r="I343" s="11">
        <f>I346+I344</f>
        <v>251828</v>
      </c>
      <c r="J343" s="11">
        <f t="shared" si="57"/>
        <v>18.702413665057556</v>
      </c>
      <c r="K343" s="11">
        <f t="shared" si="58"/>
        <v>18.702413665057556</v>
      </c>
    </row>
    <row r="344" spans="2:11" ht="31.5" x14ac:dyDescent="0.25">
      <c r="B344" s="9" t="s">
        <v>151</v>
      </c>
      <c r="C344" s="33">
        <v>8</v>
      </c>
      <c r="D344" s="7">
        <v>4</v>
      </c>
      <c r="E344" s="8">
        <v>5534</v>
      </c>
      <c r="F344" s="2">
        <v>200</v>
      </c>
      <c r="G344" s="11">
        <f>G345</f>
        <v>251828</v>
      </c>
      <c r="H344" s="11">
        <f>H345</f>
        <v>251828</v>
      </c>
      <c r="I344" s="11">
        <f>I345</f>
        <v>251828</v>
      </c>
      <c r="J344" s="11">
        <f t="shared" si="57"/>
        <v>100</v>
      </c>
      <c r="K344" s="11">
        <f t="shared" si="58"/>
        <v>100</v>
      </c>
    </row>
    <row r="345" spans="2:11" ht="31.5" x14ac:dyDescent="0.25">
      <c r="B345" s="9" t="s">
        <v>152</v>
      </c>
      <c r="C345" s="33">
        <v>8</v>
      </c>
      <c r="D345" s="7">
        <v>4</v>
      </c>
      <c r="E345" s="8">
        <v>5534</v>
      </c>
      <c r="F345" s="2">
        <v>240</v>
      </c>
      <c r="G345" s="11">
        <v>251828</v>
      </c>
      <c r="H345" s="11">
        <v>251828</v>
      </c>
      <c r="I345" s="11">
        <v>251828</v>
      </c>
      <c r="J345" s="11">
        <f t="shared" si="57"/>
        <v>100</v>
      </c>
      <c r="K345" s="11">
        <f t="shared" si="58"/>
        <v>100</v>
      </c>
    </row>
    <row r="346" spans="2:11" ht="15.75" x14ac:dyDescent="0.25">
      <c r="B346" s="9" t="s">
        <v>183</v>
      </c>
      <c r="C346" s="33">
        <v>8</v>
      </c>
      <c r="D346" s="7">
        <v>4</v>
      </c>
      <c r="E346" s="8">
        <v>5534</v>
      </c>
      <c r="F346" s="2">
        <v>300</v>
      </c>
      <c r="G346" s="11">
        <f>G347</f>
        <v>1094672</v>
      </c>
      <c r="H346" s="11">
        <f>H347</f>
        <v>1094672</v>
      </c>
      <c r="I346" s="11">
        <f>I347</f>
        <v>0</v>
      </c>
      <c r="J346" s="11">
        <f t="shared" si="57"/>
        <v>0</v>
      </c>
      <c r="K346" s="11">
        <f t="shared" si="58"/>
        <v>0</v>
      </c>
    </row>
    <row r="347" spans="2:11" ht="31.5" x14ac:dyDescent="0.25">
      <c r="B347" s="9" t="s">
        <v>192</v>
      </c>
      <c r="C347" s="33">
        <v>8</v>
      </c>
      <c r="D347" s="7">
        <v>4</v>
      </c>
      <c r="E347" s="8">
        <v>5534</v>
      </c>
      <c r="F347" s="2">
        <v>320</v>
      </c>
      <c r="G347" s="11">
        <v>1094672</v>
      </c>
      <c r="H347" s="11">
        <v>1094672</v>
      </c>
      <c r="I347" s="11"/>
      <c r="J347" s="11">
        <f t="shared" si="57"/>
        <v>0</v>
      </c>
      <c r="K347" s="11">
        <f t="shared" si="58"/>
        <v>0</v>
      </c>
    </row>
    <row r="348" spans="2:11" ht="78.75" x14ac:dyDescent="0.25">
      <c r="B348" s="6" t="s">
        <v>292</v>
      </c>
      <c r="C348" s="33">
        <v>8</v>
      </c>
      <c r="D348" s="7">
        <v>5</v>
      </c>
      <c r="E348" s="8">
        <v>0</v>
      </c>
      <c r="F348" s="2"/>
      <c r="G348" s="11">
        <f>G349</f>
        <v>23014000</v>
      </c>
      <c r="H348" s="11">
        <f>H349</f>
        <v>23014000</v>
      </c>
      <c r="I348" s="11">
        <f>I349</f>
        <v>18163642.359999999</v>
      </c>
      <c r="J348" s="11">
        <f t="shared" si="57"/>
        <v>78.924317198227172</v>
      </c>
      <c r="K348" s="11">
        <f t="shared" si="58"/>
        <v>78.924317198227172</v>
      </c>
    </row>
    <row r="349" spans="2:11" ht="110.25" x14ac:dyDescent="0.25">
      <c r="B349" s="6" t="s">
        <v>293</v>
      </c>
      <c r="C349" s="33">
        <v>8</v>
      </c>
      <c r="D349" s="7">
        <v>5</v>
      </c>
      <c r="E349" s="8">
        <v>59</v>
      </c>
      <c r="F349" s="2"/>
      <c r="G349" s="11">
        <f>G350+G352+G354</f>
        <v>23014000</v>
      </c>
      <c r="H349" s="11">
        <f>H350+H352+H354</f>
        <v>23014000</v>
      </c>
      <c r="I349" s="11">
        <f>I350+I352+I354</f>
        <v>18163642.359999999</v>
      </c>
      <c r="J349" s="11">
        <f t="shared" si="57"/>
        <v>78.924317198227172</v>
      </c>
      <c r="K349" s="11">
        <f t="shared" si="58"/>
        <v>78.924317198227172</v>
      </c>
    </row>
    <row r="350" spans="2:11" ht="63" x14ac:dyDescent="0.25">
      <c r="B350" s="9" t="s">
        <v>160</v>
      </c>
      <c r="C350" s="33">
        <v>8</v>
      </c>
      <c r="D350" s="7">
        <v>5</v>
      </c>
      <c r="E350" s="8">
        <v>59</v>
      </c>
      <c r="F350" s="2">
        <v>100</v>
      </c>
      <c r="G350" s="11">
        <f>G351</f>
        <v>20206911.449999999</v>
      </c>
      <c r="H350" s="11">
        <f>H351</f>
        <v>20205411.449999999</v>
      </c>
      <c r="I350" s="11">
        <f>I351</f>
        <v>15974977.18</v>
      </c>
      <c r="J350" s="11">
        <f t="shared" si="57"/>
        <v>79.056996016083403</v>
      </c>
      <c r="K350" s="11">
        <f t="shared" si="58"/>
        <v>79.062865012828041</v>
      </c>
    </row>
    <row r="351" spans="2:11" ht="15.75" x14ac:dyDescent="0.25">
      <c r="B351" s="9" t="s">
        <v>161</v>
      </c>
      <c r="C351" s="33">
        <v>8</v>
      </c>
      <c r="D351" s="7">
        <v>5</v>
      </c>
      <c r="E351" s="8">
        <v>59</v>
      </c>
      <c r="F351" s="2">
        <v>110</v>
      </c>
      <c r="G351" s="11">
        <v>20206911.449999999</v>
      </c>
      <c r="H351" s="11">
        <v>20205411.449999999</v>
      </c>
      <c r="I351" s="11">
        <v>15974977.18</v>
      </c>
      <c r="J351" s="11">
        <f t="shared" si="57"/>
        <v>79.056996016083403</v>
      </c>
      <c r="K351" s="11">
        <f t="shared" si="58"/>
        <v>79.062865012828041</v>
      </c>
    </row>
    <row r="352" spans="2:11" ht="31.5" x14ac:dyDescent="0.25">
      <c r="B352" s="9" t="s">
        <v>151</v>
      </c>
      <c r="C352" s="33">
        <v>8</v>
      </c>
      <c r="D352" s="7">
        <v>5</v>
      </c>
      <c r="E352" s="8">
        <v>59</v>
      </c>
      <c r="F352" s="2">
        <v>200</v>
      </c>
      <c r="G352" s="11">
        <f>G353</f>
        <v>2732196.55</v>
      </c>
      <c r="H352" s="11">
        <f>H353</f>
        <v>2710225.85</v>
      </c>
      <c r="I352" s="11">
        <f>I353</f>
        <v>2103475.94</v>
      </c>
      <c r="J352" s="11">
        <f t="shared" si="57"/>
        <v>76.988456046472947</v>
      </c>
      <c r="K352" s="11">
        <f t="shared" si="58"/>
        <v>77.612570184879601</v>
      </c>
    </row>
    <row r="353" spans="2:11" ht="31.5" x14ac:dyDescent="0.25">
      <c r="B353" s="9" t="s">
        <v>152</v>
      </c>
      <c r="C353" s="33">
        <v>8</v>
      </c>
      <c r="D353" s="7">
        <v>5</v>
      </c>
      <c r="E353" s="8">
        <v>59</v>
      </c>
      <c r="F353" s="2">
        <v>240</v>
      </c>
      <c r="G353" s="11">
        <v>2732196.55</v>
      </c>
      <c r="H353" s="11">
        <v>2710225.85</v>
      </c>
      <c r="I353" s="11">
        <v>2103475.94</v>
      </c>
      <c r="J353" s="11">
        <f t="shared" ref="J353:J410" si="70">I353/G353*100</f>
        <v>76.988456046472947</v>
      </c>
      <c r="K353" s="11">
        <f t="shared" ref="K353:K410" si="71">I353/H353*100</f>
        <v>77.612570184879601</v>
      </c>
    </row>
    <row r="354" spans="2:11" ht="15.75" x14ac:dyDescent="0.25">
      <c r="B354" s="9" t="s">
        <v>177</v>
      </c>
      <c r="C354" s="33">
        <v>8</v>
      </c>
      <c r="D354" s="7">
        <v>5</v>
      </c>
      <c r="E354" s="8">
        <v>59</v>
      </c>
      <c r="F354" s="2">
        <v>800</v>
      </c>
      <c r="G354" s="11">
        <f>G355</f>
        <v>74892</v>
      </c>
      <c r="H354" s="11">
        <f>H355</f>
        <v>98362.7</v>
      </c>
      <c r="I354" s="11">
        <f>I355</f>
        <v>85189.24</v>
      </c>
      <c r="J354" s="11">
        <f t="shared" si="70"/>
        <v>113.74945254499814</v>
      </c>
      <c r="K354" s="11">
        <f t="shared" si="71"/>
        <v>86.6072606790989</v>
      </c>
    </row>
    <row r="355" spans="2:11" ht="15.75" x14ac:dyDescent="0.25">
      <c r="B355" s="6" t="s">
        <v>178</v>
      </c>
      <c r="C355" s="33">
        <v>8</v>
      </c>
      <c r="D355" s="7">
        <v>5</v>
      </c>
      <c r="E355" s="8">
        <v>59</v>
      </c>
      <c r="F355" s="2">
        <v>850</v>
      </c>
      <c r="G355" s="11">
        <v>74892</v>
      </c>
      <c r="H355" s="11">
        <v>98362.7</v>
      </c>
      <c r="I355" s="11">
        <v>85189.24</v>
      </c>
      <c r="J355" s="11">
        <f t="shared" si="70"/>
        <v>113.74945254499814</v>
      </c>
      <c r="K355" s="11">
        <f t="shared" si="71"/>
        <v>86.6072606790989</v>
      </c>
    </row>
    <row r="356" spans="2:11" ht="78.75" x14ac:dyDescent="0.25">
      <c r="B356" s="6" t="s">
        <v>294</v>
      </c>
      <c r="C356" s="33">
        <v>8</v>
      </c>
      <c r="D356" s="7">
        <v>6</v>
      </c>
      <c r="E356" s="8">
        <v>0</v>
      </c>
      <c r="F356" s="2"/>
      <c r="G356" s="11">
        <f>G357+G360</f>
        <v>105983577.14</v>
      </c>
      <c r="H356" s="11">
        <f>H357+H360</f>
        <v>105983577.14</v>
      </c>
      <c r="I356" s="11">
        <f>I357+I360</f>
        <v>203477.87</v>
      </c>
      <c r="J356" s="11">
        <f t="shared" si="70"/>
        <v>0.1919900002348609</v>
      </c>
      <c r="K356" s="11">
        <f t="shared" si="71"/>
        <v>0.1919900002348609</v>
      </c>
    </row>
    <row r="357" spans="2:11" ht="94.5" x14ac:dyDescent="0.25">
      <c r="B357" s="6" t="s">
        <v>295</v>
      </c>
      <c r="C357" s="33">
        <v>8</v>
      </c>
      <c r="D357" s="7">
        <v>6</v>
      </c>
      <c r="E357" s="8">
        <v>2112</v>
      </c>
      <c r="F357" s="2"/>
      <c r="G357" s="11">
        <f t="shared" ref="G357:I358" si="72">G358</f>
        <v>2513488</v>
      </c>
      <c r="H357" s="11">
        <f t="shared" si="72"/>
        <v>2513488</v>
      </c>
      <c r="I357" s="11">
        <f t="shared" si="72"/>
        <v>203477.87</v>
      </c>
      <c r="J357" s="11">
        <f t="shared" si="70"/>
        <v>8.0954382913306127</v>
      </c>
      <c r="K357" s="11">
        <f t="shared" si="71"/>
        <v>8.0954382913306127</v>
      </c>
    </row>
    <row r="358" spans="2:11" ht="31.5" x14ac:dyDescent="0.25">
      <c r="B358" s="9" t="s">
        <v>151</v>
      </c>
      <c r="C358" s="33">
        <v>8</v>
      </c>
      <c r="D358" s="7">
        <v>6</v>
      </c>
      <c r="E358" s="8">
        <v>2112</v>
      </c>
      <c r="F358" s="2">
        <v>200</v>
      </c>
      <c r="G358" s="11">
        <f t="shared" si="72"/>
        <v>2513488</v>
      </c>
      <c r="H358" s="11">
        <f t="shared" si="72"/>
        <v>2513488</v>
      </c>
      <c r="I358" s="11">
        <f t="shared" si="72"/>
        <v>203477.87</v>
      </c>
      <c r="J358" s="11">
        <f t="shared" si="70"/>
        <v>8.0954382913306127</v>
      </c>
      <c r="K358" s="11">
        <f t="shared" si="71"/>
        <v>8.0954382913306127</v>
      </c>
    </row>
    <row r="359" spans="2:11" ht="31.5" x14ac:dyDescent="0.25">
      <c r="B359" s="9" t="s">
        <v>152</v>
      </c>
      <c r="C359" s="33">
        <v>8</v>
      </c>
      <c r="D359" s="7">
        <v>6</v>
      </c>
      <c r="E359" s="8">
        <v>2112</v>
      </c>
      <c r="F359" s="2">
        <v>240</v>
      </c>
      <c r="G359" s="11">
        <v>2513488</v>
      </c>
      <c r="H359" s="11">
        <v>2513488</v>
      </c>
      <c r="I359" s="11">
        <v>203477.87</v>
      </c>
      <c r="J359" s="11">
        <f t="shared" si="70"/>
        <v>8.0954382913306127</v>
      </c>
      <c r="K359" s="11">
        <f t="shared" si="71"/>
        <v>8.0954382913306127</v>
      </c>
    </row>
    <row r="360" spans="2:11" ht="110.25" x14ac:dyDescent="0.25">
      <c r="B360" s="6" t="s">
        <v>296</v>
      </c>
      <c r="C360" s="33">
        <v>8</v>
      </c>
      <c r="D360" s="7">
        <v>6</v>
      </c>
      <c r="E360" s="8">
        <v>4401</v>
      </c>
      <c r="F360" s="2"/>
      <c r="G360" s="11">
        <f t="shared" ref="G360:I361" si="73">G361</f>
        <v>103470089.14</v>
      </c>
      <c r="H360" s="11">
        <f t="shared" si="73"/>
        <v>103470089.14</v>
      </c>
      <c r="I360" s="11">
        <f t="shared" si="73"/>
        <v>0</v>
      </c>
      <c r="J360" s="11">
        <f t="shared" si="70"/>
        <v>0</v>
      </c>
      <c r="K360" s="11">
        <f t="shared" si="71"/>
        <v>0</v>
      </c>
    </row>
    <row r="361" spans="2:11" ht="31.5" x14ac:dyDescent="0.25">
      <c r="B361" s="9" t="s">
        <v>5</v>
      </c>
      <c r="C361" s="33">
        <v>8</v>
      </c>
      <c r="D361" s="7">
        <v>6</v>
      </c>
      <c r="E361" s="8">
        <v>4401</v>
      </c>
      <c r="F361" s="2">
        <v>400</v>
      </c>
      <c r="G361" s="11">
        <f t="shared" si="73"/>
        <v>103470089.14</v>
      </c>
      <c r="H361" s="11">
        <f t="shared" si="73"/>
        <v>103470089.14</v>
      </c>
      <c r="I361" s="11">
        <f t="shared" si="73"/>
        <v>0</v>
      </c>
      <c r="J361" s="11">
        <f t="shared" si="70"/>
        <v>0</v>
      </c>
      <c r="K361" s="11">
        <f t="shared" si="71"/>
        <v>0</v>
      </c>
    </row>
    <row r="362" spans="2:11" ht="15.75" x14ac:dyDescent="0.25">
      <c r="B362" s="9" t="s">
        <v>6</v>
      </c>
      <c r="C362" s="33">
        <v>8</v>
      </c>
      <c r="D362" s="7">
        <v>6</v>
      </c>
      <c r="E362" s="8">
        <v>4401</v>
      </c>
      <c r="F362" s="2">
        <v>410</v>
      </c>
      <c r="G362" s="11">
        <v>103470089.14</v>
      </c>
      <c r="H362" s="11">
        <v>103470089.14</v>
      </c>
      <c r="I362" s="11"/>
      <c r="J362" s="11">
        <f t="shared" si="70"/>
        <v>0</v>
      </c>
      <c r="K362" s="11">
        <f t="shared" si="71"/>
        <v>0</v>
      </c>
    </row>
    <row r="363" spans="2:11" ht="63" x14ac:dyDescent="0.25">
      <c r="B363" s="6" t="s">
        <v>297</v>
      </c>
      <c r="C363" s="33">
        <v>9</v>
      </c>
      <c r="D363" s="7">
        <v>0</v>
      </c>
      <c r="E363" s="8">
        <v>0</v>
      </c>
      <c r="F363" s="2"/>
      <c r="G363" s="11">
        <f>G364+G376+G383+G387+G394+G398</f>
        <v>81208519.099999994</v>
      </c>
      <c r="H363" s="11">
        <f>H364+H376+H383+H387+H394+H398</f>
        <v>93172619.099999994</v>
      </c>
      <c r="I363" s="11">
        <f>I364+I376+I383+I387+I394+I398</f>
        <v>44370002.650000006</v>
      </c>
      <c r="J363" s="11">
        <f t="shared" si="70"/>
        <v>54.637128150758272</v>
      </c>
      <c r="K363" s="11">
        <f t="shared" si="71"/>
        <v>47.621289471726364</v>
      </c>
    </row>
    <row r="364" spans="2:11" ht="78.75" x14ac:dyDescent="0.25">
      <c r="B364" s="6" t="s">
        <v>298</v>
      </c>
      <c r="C364" s="33">
        <v>9</v>
      </c>
      <c r="D364" s="7">
        <v>1</v>
      </c>
      <c r="E364" s="8">
        <v>0</v>
      </c>
      <c r="F364" s="2"/>
      <c r="G364" s="11">
        <f>G365+G368+G371</f>
        <v>60977179</v>
      </c>
      <c r="H364" s="11">
        <f t="shared" ref="H364:I364" si="74">H365+H368+H371</f>
        <v>73397079</v>
      </c>
      <c r="I364" s="11">
        <f t="shared" si="74"/>
        <v>30396916.59</v>
      </c>
      <c r="J364" s="11">
        <f t="shared" si="70"/>
        <v>49.849660296682465</v>
      </c>
      <c r="K364" s="11">
        <f t="shared" si="71"/>
        <v>41.414341012126656</v>
      </c>
    </row>
    <row r="365" spans="2:11" ht="94.5" x14ac:dyDescent="0.25">
      <c r="B365" s="6" t="s">
        <v>299</v>
      </c>
      <c r="C365" s="33">
        <v>9</v>
      </c>
      <c r="D365" s="7">
        <v>1</v>
      </c>
      <c r="E365" s="8">
        <v>2113</v>
      </c>
      <c r="F365" s="2"/>
      <c r="G365" s="11">
        <f t="shared" ref="G365:I366" si="75">G366</f>
        <v>5028000</v>
      </c>
      <c r="H365" s="11">
        <f t="shared" si="75"/>
        <v>5028000</v>
      </c>
      <c r="I365" s="11">
        <f t="shared" si="75"/>
        <v>1060725.6000000001</v>
      </c>
      <c r="J365" s="11">
        <f t="shared" si="70"/>
        <v>21.096372315035801</v>
      </c>
      <c r="K365" s="11">
        <f t="shared" si="71"/>
        <v>21.096372315035801</v>
      </c>
    </row>
    <row r="366" spans="2:11" ht="31.5" x14ac:dyDescent="0.25">
      <c r="B366" s="9" t="s">
        <v>151</v>
      </c>
      <c r="C366" s="33">
        <v>9</v>
      </c>
      <c r="D366" s="7">
        <v>1</v>
      </c>
      <c r="E366" s="8">
        <v>2113</v>
      </c>
      <c r="F366" s="2">
        <v>200</v>
      </c>
      <c r="G366" s="11">
        <f t="shared" si="75"/>
        <v>5028000</v>
      </c>
      <c r="H366" s="11">
        <f t="shared" si="75"/>
        <v>5028000</v>
      </c>
      <c r="I366" s="11">
        <f t="shared" si="75"/>
        <v>1060725.6000000001</v>
      </c>
      <c r="J366" s="11">
        <f t="shared" si="70"/>
        <v>21.096372315035801</v>
      </c>
      <c r="K366" s="11">
        <f t="shared" si="71"/>
        <v>21.096372315035801</v>
      </c>
    </row>
    <row r="367" spans="2:11" ht="31.5" x14ac:dyDescent="0.25">
      <c r="B367" s="9" t="s">
        <v>152</v>
      </c>
      <c r="C367" s="33">
        <v>9</v>
      </c>
      <c r="D367" s="7">
        <v>1</v>
      </c>
      <c r="E367" s="8">
        <v>2113</v>
      </c>
      <c r="F367" s="2">
        <v>240</v>
      </c>
      <c r="G367" s="11">
        <v>5028000</v>
      </c>
      <c r="H367" s="11">
        <v>5028000</v>
      </c>
      <c r="I367" s="11">
        <v>1060725.6000000001</v>
      </c>
      <c r="J367" s="11">
        <f t="shared" si="70"/>
        <v>21.096372315035801</v>
      </c>
      <c r="K367" s="11">
        <f t="shared" si="71"/>
        <v>21.096372315035801</v>
      </c>
    </row>
    <row r="368" spans="2:11" ht="110.25" x14ac:dyDescent="0.25">
      <c r="B368" s="6" t="s">
        <v>300</v>
      </c>
      <c r="C368" s="33">
        <v>9</v>
      </c>
      <c r="D368" s="7">
        <v>1</v>
      </c>
      <c r="E368" s="8">
        <v>4202</v>
      </c>
      <c r="F368" s="2"/>
      <c r="G368" s="11">
        <f t="shared" ref="G368:I369" si="76">G369</f>
        <v>2710879</v>
      </c>
      <c r="H368" s="11">
        <f t="shared" si="76"/>
        <v>13786879</v>
      </c>
      <c r="I368" s="11">
        <f t="shared" si="76"/>
        <v>245890.99</v>
      </c>
      <c r="J368" s="11">
        <f t="shared" si="70"/>
        <v>9.0705262020178683</v>
      </c>
      <c r="K368" s="11">
        <f t="shared" si="71"/>
        <v>1.7835145285600897</v>
      </c>
    </row>
    <row r="369" spans="2:11" ht="31.5" x14ac:dyDescent="0.25">
      <c r="B369" s="9" t="s">
        <v>5</v>
      </c>
      <c r="C369" s="33">
        <v>9</v>
      </c>
      <c r="D369" s="7">
        <v>1</v>
      </c>
      <c r="E369" s="8">
        <v>4202</v>
      </c>
      <c r="F369" s="2">
        <v>400</v>
      </c>
      <c r="G369" s="11">
        <f t="shared" si="76"/>
        <v>2710879</v>
      </c>
      <c r="H369" s="11">
        <f t="shared" si="76"/>
        <v>13786879</v>
      </c>
      <c r="I369" s="11">
        <f t="shared" si="76"/>
        <v>245890.99</v>
      </c>
      <c r="J369" s="11">
        <f t="shared" si="70"/>
        <v>9.0705262020178683</v>
      </c>
      <c r="K369" s="11">
        <f t="shared" si="71"/>
        <v>1.7835145285600897</v>
      </c>
    </row>
    <row r="370" spans="2:11" ht="15.75" x14ac:dyDescent="0.25">
      <c r="B370" s="9" t="s">
        <v>6</v>
      </c>
      <c r="C370" s="33">
        <v>9</v>
      </c>
      <c r="D370" s="7">
        <v>1</v>
      </c>
      <c r="E370" s="8">
        <v>4202</v>
      </c>
      <c r="F370" s="2">
        <v>410</v>
      </c>
      <c r="G370" s="11">
        <v>2710879</v>
      </c>
      <c r="H370" s="11">
        <v>13786879</v>
      </c>
      <c r="I370" s="11">
        <v>245890.99</v>
      </c>
      <c r="J370" s="11">
        <f t="shared" si="70"/>
        <v>9.0705262020178683</v>
      </c>
      <c r="K370" s="11">
        <f t="shared" si="71"/>
        <v>1.7835145285600897</v>
      </c>
    </row>
    <row r="371" spans="2:11" ht="94.5" x14ac:dyDescent="0.25">
      <c r="B371" s="6" t="s">
        <v>301</v>
      </c>
      <c r="C371" s="33">
        <v>9</v>
      </c>
      <c r="D371" s="7">
        <v>1</v>
      </c>
      <c r="E371" s="8">
        <v>5411</v>
      </c>
      <c r="F371" s="2"/>
      <c r="G371" s="11">
        <f>G372+G374</f>
        <v>53238300</v>
      </c>
      <c r="H371" s="11">
        <f>H372+H374</f>
        <v>54582200</v>
      </c>
      <c r="I371" s="11">
        <f>I372+I374</f>
        <v>29090300</v>
      </c>
      <c r="J371" s="11">
        <f t="shared" si="70"/>
        <v>54.641677138451072</v>
      </c>
      <c r="K371" s="11">
        <f t="shared" si="71"/>
        <v>53.296312717332761</v>
      </c>
    </row>
    <row r="372" spans="2:11" ht="31.5" x14ac:dyDescent="0.25">
      <c r="B372" s="9" t="s">
        <v>151</v>
      </c>
      <c r="C372" s="33">
        <v>9</v>
      </c>
      <c r="D372" s="7">
        <v>1</v>
      </c>
      <c r="E372" s="8">
        <v>5411</v>
      </c>
      <c r="F372" s="2">
        <v>200</v>
      </c>
      <c r="G372" s="11">
        <f>G373</f>
        <v>531300</v>
      </c>
      <c r="H372" s="11">
        <f>H373</f>
        <v>1875200</v>
      </c>
      <c r="I372" s="11">
        <f>I373</f>
        <v>531300</v>
      </c>
      <c r="J372" s="11">
        <f t="shared" si="70"/>
        <v>100</v>
      </c>
      <c r="K372" s="11">
        <f t="shared" si="71"/>
        <v>28.33297781569966</v>
      </c>
    </row>
    <row r="373" spans="2:11" ht="31.5" x14ac:dyDescent="0.25">
      <c r="B373" s="9" t="s">
        <v>152</v>
      </c>
      <c r="C373" s="33">
        <v>9</v>
      </c>
      <c r="D373" s="7">
        <v>1</v>
      </c>
      <c r="E373" s="8">
        <v>5411</v>
      </c>
      <c r="F373" s="2">
        <v>240</v>
      </c>
      <c r="G373" s="11">
        <v>531300</v>
      </c>
      <c r="H373" s="11">
        <v>1875200</v>
      </c>
      <c r="I373" s="11">
        <v>531300</v>
      </c>
      <c r="J373" s="11">
        <f t="shared" si="70"/>
        <v>100</v>
      </c>
      <c r="K373" s="11">
        <f t="shared" si="71"/>
        <v>28.33297781569966</v>
      </c>
    </row>
    <row r="374" spans="2:11" ht="31.5" x14ac:dyDescent="0.25">
      <c r="B374" s="9" t="s">
        <v>5</v>
      </c>
      <c r="C374" s="33">
        <v>9</v>
      </c>
      <c r="D374" s="7">
        <v>1</v>
      </c>
      <c r="E374" s="8">
        <v>5411</v>
      </c>
      <c r="F374" s="2">
        <v>400</v>
      </c>
      <c r="G374" s="11">
        <f>G375</f>
        <v>52707000</v>
      </c>
      <c r="H374" s="11">
        <f>H375</f>
        <v>52707000</v>
      </c>
      <c r="I374" s="11">
        <f>I375</f>
        <v>28559000</v>
      </c>
      <c r="J374" s="11">
        <f t="shared" si="70"/>
        <v>54.184453677879596</v>
      </c>
      <c r="K374" s="11">
        <f t="shared" si="71"/>
        <v>54.184453677879596</v>
      </c>
    </row>
    <row r="375" spans="2:11" ht="15.75" x14ac:dyDescent="0.25">
      <c r="B375" s="9" t="s">
        <v>6</v>
      </c>
      <c r="C375" s="33">
        <v>9</v>
      </c>
      <c r="D375" s="7">
        <v>1</v>
      </c>
      <c r="E375" s="8">
        <v>5411</v>
      </c>
      <c r="F375" s="2">
        <v>410</v>
      </c>
      <c r="G375" s="11">
        <v>52707000</v>
      </c>
      <c r="H375" s="11">
        <v>52707000</v>
      </c>
      <c r="I375" s="11">
        <v>28559000</v>
      </c>
      <c r="J375" s="11">
        <f t="shared" si="70"/>
        <v>54.184453677879596</v>
      </c>
      <c r="K375" s="11">
        <f t="shared" si="71"/>
        <v>54.184453677879596</v>
      </c>
    </row>
    <row r="376" spans="2:11" ht="78.75" x14ac:dyDescent="0.25">
      <c r="B376" s="6" t="s">
        <v>302</v>
      </c>
      <c r="C376" s="33">
        <v>9</v>
      </c>
      <c r="D376" s="7">
        <v>2</v>
      </c>
      <c r="E376" s="8">
        <v>0</v>
      </c>
      <c r="F376" s="2"/>
      <c r="G376" s="11">
        <f>G377+G380</f>
        <v>506400</v>
      </c>
      <c r="H376" s="11">
        <f t="shared" ref="H376:I376" si="77">H377+H380</f>
        <v>50600</v>
      </c>
      <c r="I376" s="11">
        <f t="shared" si="77"/>
        <v>0</v>
      </c>
      <c r="J376" s="11">
        <f t="shared" si="70"/>
        <v>0</v>
      </c>
      <c r="K376" s="11">
        <f t="shared" si="71"/>
        <v>0</v>
      </c>
    </row>
    <row r="377" spans="2:11" ht="94.5" x14ac:dyDescent="0.25">
      <c r="B377" s="6" t="s">
        <v>114</v>
      </c>
      <c r="C377" s="33">
        <v>9</v>
      </c>
      <c r="D377" s="7">
        <v>2</v>
      </c>
      <c r="E377" s="8">
        <v>5411</v>
      </c>
      <c r="F377" s="1"/>
      <c r="G377" s="11">
        <f>G378</f>
        <v>455800</v>
      </c>
      <c r="H377" s="11"/>
      <c r="I377" s="11"/>
      <c r="J377" s="11">
        <f t="shared" si="70"/>
        <v>0</v>
      </c>
      <c r="K377" s="11"/>
    </row>
    <row r="378" spans="2:11" ht="15.75" x14ac:dyDescent="0.25">
      <c r="B378" s="9" t="s">
        <v>177</v>
      </c>
      <c r="C378" s="33">
        <v>9</v>
      </c>
      <c r="D378" s="7">
        <v>2</v>
      </c>
      <c r="E378" s="8">
        <v>5411</v>
      </c>
      <c r="F378" s="1">
        <v>800</v>
      </c>
      <c r="G378" s="11">
        <f>G379</f>
        <v>455800</v>
      </c>
      <c r="H378" s="11"/>
      <c r="I378" s="11"/>
      <c r="J378" s="11">
        <f t="shared" si="70"/>
        <v>0</v>
      </c>
      <c r="K378" s="11"/>
    </row>
    <row r="379" spans="2:11" ht="47.25" x14ac:dyDescent="0.25">
      <c r="B379" s="9" t="s">
        <v>196</v>
      </c>
      <c r="C379" s="33">
        <v>9</v>
      </c>
      <c r="D379" s="7">
        <v>2</v>
      </c>
      <c r="E379" s="8">
        <v>5411</v>
      </c>
      <c r="F379" s="1">
        <v>810</v>
      </c>
      <c r="G379" s="11">
        <v>455800</v>
      </c>
      <c r="H379" s="11"/>
      <c r="I379" s="11"/>
      <c r="J379" s="11">
        <f t="shared" si="70"/>
        <v>0</v>
      </c>
      <c r="K379" s="11"/>
    </row>
    <row r="380" spans="2:11" ht="94.5" x14ac:dyDescent="0.25">
      <c r="B380" s="6" t="s">
        <v>115</v>
      </c>
      <c r="C380" s="33">
        <v>9</v>
      </c>
      <c r="D380" s="7">
        <v>2</v>
      </c>
      <c r="E380" s="8">
        <v>7802</v>
      </c>
      <c r="F380" s="1"/>
      <c r="G380" s="11">
        <f>G381</f>
        <v>50600</v>
      </c>
      <c r="H380" s="11">
        <f>H381</f>
        <v>50600</v>
      </c>
      <c r="I380" s="11"/>
      <c r="J380" s="11">
        <f t="shared" si="70"/>
        <v>0</v>
      </c>
      <c r="K380" s="11">
        <f t="shared" si="71"/>
        <v>0</v>
      </c>
    </row>
    <row r="381" spans="2:11" ht="15.75" x14ac:dyDescent="0.25">
      <c r="B381" s="9" t="s">
        <v>177</v>
      </c>
      <c r="C381" s="33">
        <v>9</v>
      </c>
      <c r="D381" s="7">
        <v>2</v>
      </c>
      <c r="E381" s="8">
        <v>7802</v>
      </c>
      <c r="F381" s="1">
        <v>810</v>
      </c>
      <c r="G381" s="11">
        <v>50600</v>
      </c>
      <c r="H381" s="11">
        <v>50600</v>
      </c>
      <c r="I381" s="11"/>
      <c r="J381" s="11">
        <f t="shared" si="70"/>
        <v>0</v>
      </c>
      <c r="K381" s="11">
        <f t="shared" si="71"/>
        <v>0</v>
      </c>
    </row>
    <row r="382" spans="2:11" ht="47.25" x14ac:dyDescent="0.25">
      <c r="B382" s="9" t="s">
        <v>196</v>
      </c>
      <c r="C382" s="33">
        <v>9</v>
      </c>
      <c r="D382" s="7">
        <v>2</v>
      </c>
      <c r="E382" s="8">
        <v>7802</v>
      </c>
      <c r="F382" s="1">
        <v>810</v>
      </c>
      <c r="G382" s="11">
        <v>50600</v>
      </c>
      <c r="H382" s="11">
        <f>H381</f>
        <v>50600</v>
      </c>
      <c r="I382" s="11"/>
      <c r="J382" s="11">
        <f t="shared" si="70"/>
        <v>0</v>
      </c>
      <c r="K382" s="11">
        <f t="shared" si="71"/>
        <v>0</v>
      </c>
    </row>
    <row r="383" spans="2:11" ht="78.75" x14ac:dyDescent="0.25">
      <c r="B383" s="6" t="s">
        <v>304</v>
      </c>
      <c r="C383" s="33">
        <v>9</v>
      </c>
      <c r="D383" s="7">
        <v>3</v>
      </c>
      <c r="E383" s="8">
        <v>0</v>
      </c>
      <c r="F383" s="1"/>
      <c r="G383" s="11">
        <f t="shared" ref="G383:I385" si="78">G384</f>
        <v>10984400</v>
      </c>
      <c r="H383" s="11">
        <f t="shared" si="78"/>
        <v>10984400</v>
      </c>
      <c r="I383" s="11">
        <f t="shared" si="78"/>
        <v>10984349.25</v>
      </c>
      <c r="J383" s="11">
        <f t="shared" si="70"/>
        <v>99.999537981136882</v>
      </c>
      <c r="K383" s="11">
        <f t="shared" si="71"/>
        <v>99.999537981136882</v>
      </c>
    </row>
    <row r="384" spans="2:11" ht="94.5" x14ac:dyDescent="0.25">
      <c r="B384" s="6" t="s">
        <v>305</v>
      </c>
      <c r="C384" s="33">
        <v>9</v>
      </c>
      <c r="D384" s="7">
        <v>3</v>
      </c>
      <c r="E384" s="8">
        <v>7802</v>
      </c>
      <c r="F384" s="1"/>
      <c r="G384" s="11">
        <f t="shared" si="78"/>
        <v>10984400</v>
      </c>
      <c r="H384" s="11">
        <f t="shared" si="78"/>
        <v>10984400</v>
      </c>
      <c r="I384" s="11">
        <f t="shared" si="78"/>
        <v>10984349.25</v>
      </c>
      <c r="J384" s="11">
        <f t="shared" si="70"/>
        <v>99.999537981136882</v>
      </c>
      <c r="K384" s="11">
        <f t="shared" si="71"/>
        <v>99.999537981136882</v>
      </c>
    </row>
    <row r="385" spans="2:11" ht="15.75" x14ac:dyDescent="0.25">
      <c r="B385" s="9" t="s">
        <v>177</v>
      </c>
      <c r="C385" s="33">
        <v>9</v>
      </c>
      <c r="D385" s="7">
        <v>3</v>
      </c>
      <c r="E385" s="8">
        <v>7802</v>
      </c>
      <c r="F385" s="1">
        <v>800</v>
      </c>
      <c r="G385" s="11">
        <f t="shared" si="78"/>
        <v>10984400</v>
      </c>
      <c r="H385" s="11">
        <f t="shared" si="78"/>
        <v>10984400</v>
      </c>
      <c r="I385" s="11">
        <f t="shared" si="78"/>
        <v>10984349.25</v>
      </c>
      <c r="J385" s="11">
        <f t="shared" si="70"/>
        <v>99.999537981136882</v>
      </c>
      <c r="K385" s="11">
        <f t="shared" si="71"/>
        <v>99.999537981136882</v>
      </c>
    </row>
    <row r="386" spans="2:11" ht="47.25" x14ac:dyDescent="0.25">
      <c r="B386" s="9" t="s">
        <v>196</v>
      </c>
      <c r="C386" s="33">
        <v>9</v>
      </c>
      <c r="D386" s="7">
        <v>3</v>
      </c>
      <c r="E386" s="8">
        <v>7802</v>
      </c>
      <c r="F386" s="1">
        <v>810</v>
      </c>
      <c r="G386" s="11">
        <v>10984400</v>
      </c>
      <c r="H386" s="11">
        <v>10984400</v>
      </c>
      <c r="I386" s="11">
        <v>10984349.25</v>
      </c>
      <c r="J386" s="11">
        <f t="shared" si="70"/>
        <v>99.999537981136882</v>
      </c>
      <c r="K386" s="11">
        <f t="shared" si="71"/>
        <v>99.999537981136882</v>
      </c>
    </row>
    <row r="387" spans="2:11" ht="78.75" x14ac:dyDescent="0.25">
      <c r="B387" s="6" t="s">
        <v>306</v>
      </c>
      <c r="C387" s="33">
        <v>9</v>
      </c>
      <c r="D387" s="7">
        <v>4</v>
      </c>
      <c r="E387" s="8">
        <v>0</v>
      </c>
      <c r="F387" s="1"/>
      <c r="G387" s="11">
        <f>G391+G388</f>
        <v>3829000</v>
      </c>
      <c r="H387" s="11">
        <f>H391+H388</f>
        <v>3829000</v>
      </c>
      <c r="I387" s="11">
        <f>I391+I388</f>
        <v>2649821.5799999996</v>
      </c>
      <c r="J387" s="11">
        <f t="shared" si="70"/>
        <v>69.204010968921381</v>
      </c>
      <c r="K387" s="11">
        <f t="shared" si="71"/>
        <v>69.204010968921381</v>
      </c>
    </row>
    <row r="388" spans="2:11" ht="110.25" x14ac:dyDescent="0.25">
      <c r="B388" s="6" t="s">
        <v>307</v>
      </c>
      <c r="C388" s="33">
        <v>9</v>
      </c>
      <c r="D388" s="7">
        <v>4</v>
      </c>
      <c r="E388" s="8">
        <v>5411</v>
      </c>
      <c r="F388" s="1"/>
      <c r="G388" s="11">
        <f t="shared" ref="G388:I389" si="79">G389</f>
        <v>3770900</v>
      </c>
      <c r="H388" s="11">
        <f t="shared" si="79"/>
        <v>3770900</v>
      </c>
      <c r="I388" s="11">
        <f t="shared" si="79"/>
        <v>2623323.0299999998</v>
      </c>
      <c r="J388" s="11">
        <f t="shared" si="70"/>
        <v>69.567557612241103</v>
      </c>
      <c r="K388" s="11">
        <f t="shared" si="71"/>
        <v>69.567557612241103</v>
      </c>
    </row>
    <row r="389" spans="2:11" ht="15.75" x14ac:dyDescent="0.25">
      <c r="B389" s="9" t="s">
        <v>177</v>
      </c>
      <c r="C389" s="33">
        <v>9</v>
      </c>
      <c r="D389" s="7">
        <v>4</v>
      </c>
      <c r="E389" s="8">
        <v>5411</v>
      </c>
      <c r="F389" s="1">
        <v>800</v>
      </c>
      <c r="G389" s="11">
        <f t="shared" si="79"/>
        <v>3770900</v>
      </c>
      <c r="H389" s="11">
        <f t="shared" si="79"/>
        <v>3770900</v>
      </c>
      <c r="I389" s="11">
        <f t="shared" si="79"/>
        <v>2623323.0299999998</v>
      </c>
      <c r="J389" s="11">
        <f t="shared" si="70"/>
        <v>69.567557612241103</v>
      </c>
      <c r="K389" s="11">
        <f t="shared" si="71"/>
        <v>69.567557612241103</v>
      </c>
    </row>
    <row r="390" spans="2:11" ht="47.25" x14ac:dyDescent="0.25">
      <c r="B390" s="9" t="s">
        <v>196</v>
      </c>
      <c r="C390" s="33">
        <v>9</v>
      </c>
      <c r="D390" s="7">
        <v>4</v>
      </c>
      <c r="E390" s="8">
        <v>5411</v>
      </c>
      <c r="F390" s="1">
        <v>810</v>
      </c>
      <c r="G390" s="11">
        <v>3770900</v>
      </c>
      <c r="H390" s="11">
        <v>3770900</v>
      </c>
      <c r="I390" s="11">
        <v>2623323.0299999998</v>
      </c>
      <c r="J390" s="11">
        <f t="shared" si="70"/>
        <v>69.567557612241103</v>
      </c>
      <c r="K390" s="11">
        <f t="shared" si="71"/>
        <v>69.567557612241103</v>
      </c>
    </row>
    <row r="391" spans="2:11" ht="94.5" x14ac:dyDescent="0.25">
      <c r="B391" s="6" t="s">
        <v>308</v>
      </c>
      <c r="C391" s="33">
        <v>9</v>
      </c>
      <c r="D391" s="7">
        <v>4</v>
      </c>
      <c r="E391" s="8">
        <v>7802</v>
      </c>
      <c r="F391" s="1"/>
      <c r="G391" s="11">
        <f t="shared" ref="G391:I392" si="80">G392</f>
        <v>58100</v>
      </c>
      <c r="H391" s="11">
        <f t="shared" si="80"/>
        <v>58100</v>
      </c>
      <c r="I391" s="11">
        <f t="shared" si="80"/>
        <v>26498.55</v>
      </c>
      <c r="J391" s="11">
        <f t="shared" si="70"/>
        <v>45.60851979345955</v>
      </c>
      <c r="K391" s="11">
        <f t="shared" si="71"/>
        <v>45.60851979345955</v>
      </c>
    </row>
    <row r="392" spans="2:11" ht="15.75" x14ac:dyDescent="0.25">
      <c r="B392" s="9" t="s">
        <v>177</v>
      </c>
      <c r="C392" s="33">
        <v>9</v>
      </c>
      <c r="D392" s="7">
        <v>4</v>
      </c>
      <c r="E392" s="8">
        <v>7802</v>
      </c>
      <c r="F392" s="1">
        <v>800</v>
      </c>
      <c r="G392" s="11">
        <f t="shared" si="80"/>
        <v>58100</v>
      </c>
      <c r="H392" s="11">
        <f t="shared" si="80"/>
        <v>58100</v>
      </c>
      <c r="I392" s="11">
        <f t="shared" si="80"/>
        <v>26498.55</v>
      </c>
      <c r="J392" s="11">
        <f t="shared" si="70"/>
        <v>45.60851979345955</v>
      </c>
      <c r="K392" s="11">
        <f t="shared" si="71"/>
        <v>45.60851979345955</v>
      </c>
    </row>
    <row r="393" spans="2:11" ht="47.25" x14ac:dyDescent="0.25">
      <c r="B393" s="9" t="s">
        <v>196</v>
      </c>
      <c r="C393" s="33">
        <v>9</v>
      </c>
      <c r="D393" s="7">
        <v>4</v>
      </c>
      <c r="E393" s="8">
        <v>7802</v>
      </c>
      <c r="F393" s="1">
        <v>810</v>
      </c>
      <c r="G393" s="11">
        <v>58100</v>
      </c>
      <c r="H393" s="11">
        <v>58100</v>
      </c>
      <c r="I393" s="11">
        <v>26498.55</v>
      </c>
      <c r="J393" s="11">
        <f t="shared" si="70"/>
        <v>45.60851979345955</v>
      </c>
      <c r="K393" s="11">
        <f t="shared" si="71"/>
        <v>45.60851979345955</v>
      </c>
    </row>
    <row r="394" spans="2:11" ht="78.75" x14ac:dyDescent="0.25">
      <c r="B394" s="6" t="s">
        <v>309</v>
      </c>
      <c r="C394" s="33">
        <v>9</v>
      </c>
      <c r="D394" s="7">
        <v>5</v>
      </c>
      <c r="E394" s="8">
        <v>0</v>
      </c>
      <c r="F394" s="2"/>
      <c r="G394" s="11">
        <f t="shared" ref="G394:I396" si="81">G395</f>
        <v>99540.1</v>
      </c>
      <c r="H394" s="11">
        <f t="shared" si="81"/>
        <v>99540.1</v>
      </c>
      <c r="I394" s="11">
        <f t="shared" si="81"/>
        <v>99540.1</v>
      </c>
      <c r="J394" s="11">
        <f t="shared" si="70"/>
        <v>100</v>
      </c>
      <c r="K394" s="11">
        <f t="shared" si="71"/>
        <v>100</v>
      </c>
    </row>
    <row r="395" spans="2:11" ht="94.5" x14ac:dyDescent="0.25">
      <c r="B395" s="6" t="s">
        <v>310</v>
      </c>
      <c r="C395" s="33">
        <v>9</v>
      </c>
      <c r="D395" s="7">
        <v>5</v>
      </c>
      <c r="E395" s="8">
        <v>2113</v>
      </c>
      <c r="F395" s="2"/>
      <c r="G395" s="11">
        <f t="shared" si="81"/>
        <v>99540.1</v>
      </c>
      <c r="H395" s="11">
        <f t="shared" si="81"/>
        <v>99540.1</v>
      </c>
      <c r="I395" s="11">
        <f t="shared" si="81"/>
        <v>99540.1</v>
      </c>
      <c r="J395" s="11">
        <f t="shared" si="70"/>
        <v>100</v>
      </c>
      <c r="K395" s="11">
        <f t="shared" si="71"/>
        <v>100</v>
      </c>
    </row>
    <row r="396" spans="2:11" ht="31.5" x14ac:dyDescent="0.25">
      <c r="B396" s="9" t="s">
        <v>151</v>
      </c>
      <c r="C396" s="33">
        <v>9</v>
      </c>
      <c r="D396" s="7">
        <v>5</v>
      </c>
      <c r="E396" s="8">
        <v>2113</v>
      </c>
      <c r="F396" s="2">
        <v>200</v>
      </c>
      <c r="G396" s="11">
        <f t="shared" si="81"/>
        <v>99540.1</v>
      </c>
      <c r="H396" s="11">
        <f t="shared" si="81"/>
        <v>99540.1</v>
      </c>
      <c r="I396" s="11">
        <f t="shared" si="81"/>
        <v>99540.1</v>
      </c>
      <c r="J396" s="11">
        <f t="shared" si="70"/>
        <v>100</v>
      </c>
      <c r="K396" s="11">
        <f t="shared" si="71"/>
        <v>100</v>
      </c>
    </row>
    <row r="397" spans="2:11" ht="31.5" x14ac:dyDescent="0.25">
      <c r="B397" s="9" t="s">
        <v>152</v>
      </c>
      <c r="C397" s="33">
        <v>9</v>
      </c>
      <c r="D397" s="7">
        <v>5</v>
      </c>
      <c r="E397" s="8">
        <v>2113</v>
      </c>
      <c r="F397" s="2">
        <v>240</v>
      </c>
      <c r="G397" s="11">
        <v>99540.1</v>
      </c>
      <c r="H397" s="11">
        <v>99540.1</v>
      </c>
      <c r="I397" s="11">
        <v>99540.1</v>
      </c>
      <c r="J397" s="11">
        <f t="shared" si="70"/>
        <v>100</v>
      </c>
      <c r="K397" s="11">
        <f t="shared" si="71"/>
        <v>100</v>
      </c>
    </row>
    <row r="398" spans="2:11" ht="78.75" x14ac:dyDescent="0.25">
      <c r="B398" s="6" t="s">
        <v>311</v>
      </c>
      <c r="C398" s="33">
        <v>9</v>
      </c>
      <c r="D398" s="7">
        <v>6</v>
      </c>
      <c r="E398" s="8">
        <v>0</v>
      </c>
      <c r="F398" s="2"/>
      <c r="G398" s="11">
        <f>G399+G402</f>
        <v>4812000</v>
      </c>
      <c r="H398" s="11">
        <f>H399+H402</f>
        <v>4812000</v>
      </c>
      <c r="I398" s="11">
        <f>I399+I402</f>
        <v>239375.13</v>
      </c>
      <c r="J398" s="11">
        <f t="shared" si="70"/>
        <v>4.9745455112219448</v>
      </c>
      <c r="K398" s="11">
        <f t="shared" si="71"/>
        <v>4.9745455112219448</v>
      </c>
    </row>
    <row r="399" spans="2:11" ht="78.75" x14ac:dyDescent="0.25">
      <c r="B399" s="6" t="s">
        <v>312</v>
      </c>
      <c r="C399" s="33">
        <v>9</v>
      </c>
      <c r="D399" s="7">
        <v>6</v>
      </c>
      <c r="E399" s="8">
        <v>2113</v>
      </c>
      <c r="F399" s="2"/>
      <c r="G399" s="11">
        <f t="shared" ref="G399:I400" si="82">G400</f>
        <v>1924800</v>
      </c>
      <c r="H399" s="11">
        <f t="shared" si="82"/>
        <v>1924800</v>
      </c>
      <c r="I399" s="11">
        <f t="shared" si="82"/>
        <v>239375.13</v>
      </c>
      <c r="J399" s="11">
        <f t="shared" si="70"/>
        <v>12.436363778054863</v>
      </c>
      <c r="K399" s="11">
        <f t="shared" si="71"/>
        <v>12.436363778054863</v>
      </c>
    </row>
    <row r="400" spans="2:11" ht="31.5" x14ac:dyDescent="0.25">
      <c r="B400" s="9" t="s">
        <v>151</v>
      </c>
      <c r="C400" s="33">
        <v>9</v>
      </c>
      <c r="D400" s="7">
        <v>6</v>
      </c>
      <c r="E400" s="8">
        <v>2113</v>
      </c>
      <c r="F400" s="2">
        <v>200</v>
      </c>
      <c r="G400" s="11">
        <f t="shared" si="82"/>
        <v>1924800</v>
      </c>
      <c r="H400" s="11">
        <f t="shared" si="82"/>
        <v>1924800</v>
      </c>
      <c r="I400" s="11">
        <f t="shared" si="82"/>
        <v>239375.13</v>
      </c>
      <c r="J400" s="11">
        <f t="shared" si="70"/>
        <v>12.436363778054863</v>
      </c>
      <c r="K400" s="11">
        <f t="shared" si="71"/>
        <v>12.436363778054863</v>
      </c>
    </row>
    <row r="401" spans="2:11" ht="31.5" x14ac:dyDescent="0.25">
      <c r="B401" s="9" t="s">
        <v>152</v>
      </c>
      <c r="C401" s="33">
        <v>9</v>
      </c>
      <c r="D401" s="7">
        <v>6</v>
      </c>
      <c r="E401" s="8">
        <v>2113</v>
      </c>
      <c r="F401" s="2">
        <v>240</v>
      </c>
      <c r="G401" s="11">
        <v>1924800</v>
      </c>
      <c r="H401" s="11">
        <v>1924800</v>
      </c>
      <c r="I401" s="11">
        <v>239375.13</v>
      </c>
      <c r="J401" s="11">
        <f t="shared" si="70"/>
        <v>12.436363778054863</v>
      </c>
      <c r="K401" s="11">
        <f t="shared" si="71"/>
        <v>12.436363778054863</v>
      </c>
    </row>
    <row r="402" spans="2:11" ht="94.5" x14ac:dyDescent="0.25">
      <c r="B402" s="6" t="s">
        <v>313</v>
      </c>
      <c r="C402" s="33">
        <v>9</v>
      </c>
      <c r="D402" s="7">
        <v>6</v>
      </c>
      <c r="E402" s="8">
        <v>5411</v>
      </c>
      <c r="F402" s="2"/>
      <c r="G402" s="11">
        <f t="shared" ref="G402:I403" si="83">G403</f>
        <v>2887200</v>
      </c>
      <c r="H402" s="11">
        <f t="shared" si="83"/>
        <v>2887200</v>
      </c>
      <c r="I402" s="11">
        <f t="shared" si="83"/>
        <v>0</v>
      </c>
      <c r="J402" s="11">
        <f t="shared" si="70"/>
        <v>0</v>
      </c>
      <c r="K402" s="11">
        <f t="shared" si="71"/>
        <v>0</v>
      </c>
    </row>
    <row r="403" spans="2:11" ht="31.5" x14ac:dyDescent="0.25">
      <c r="B403" s="9" t="s">
        <v>151</v>
      </c>
      <c r="C403" s="33">
        <v>9</v>
      </c>
      <c r="D403" s="7">
        <v>6</v>
      </c>
      <c r="E403" s="8">
        <v>5411</v>
      </c>
      <c r="F403" s="2">
        <v>200</v>
      </c>
      <c r="G403" s="11">
        <f t="shared" si="83"/>
        <v>2887200</v>
      </c>
      <c r="H403" s="11">
        <f t="shared" si="83"/>
        <v>2887200</v>
      </c>
      <c r="I403" s="11">
        <f t="shared" si="83"/>
        <v>0</v>
      </c>
      <c r="J403" s="11">
        <f t="shared" si="70"/>
        <v>0</v>
      </c>
      <c r="K403" s="11">
        <f t="shared" si="71"/>
        <v>0</v>
      </c>
    </row>
    <row r="404" spans="2:11" ht="31.5" x14ac:dyDescent="0.25">
      <c r="B404" s="9" t="s">
        <v>152</v>
      </c>
      <c r="C404" s="33">
        <v>9</v>
      </c>
      <c r="D404" s="7">
        <v>6</v>
      </c>
      <c r="E404" s="8">
        <v>5411</v>
      </c>
      <c r="F404" s="2">
        <v>240</v>
      </c>
      <c r="G404" s="11">
        <v>2887200</v>
      </c>
      <c r="H404" s="11">
        <v>2887200</v>
      </c>
      <c r="I404" s="11"/>
      <c r="J404" s="11">
        <f t="shared" si="70"/>
        <v>0</v>
      </c>
      <c r="K404" s="11">
        <f t="shared" si="71"/>
        <v>0</v>
      </c>
    </row>
    <row r="405" spans="2:11" ht="78.75" x14ac:dyDescent="0.25">
      <c r="B405" s="6" t="s">
        <v>314</v>
      </c>
      <c r="C405" s="33">
        <v>10</v>
      </c>
      <c r="D405" s="7">
        <v>0</v>
      </c>
      <c r="E405" s="8">
        <v>0</v>
      </c>
      <c r="F405" s="2"/>
      <c r="G405" s="11">
        <f>G406+G429+G433</f>
        <v>18131208.560000002</v>
      </c>
      <c r="H405" s="11">
        <f>H406+H429+H433</f>
        <v>19485308.559999999</v>
      </c>
      <c r="I405" s="11">
        <f>I406+I429+I433</f>
        <v>10486151.99</v>
      </c>
      <c r="J405" s="11">
        <f t="shared" si="70"/>
        <v>57.834820857633986</v>
      </c>
      <c r="K405" s="11">
        <f t="shared" si="71"/>
        <v>53.815683532598889</v>
      </c>
    </row>
    <row r="406" spans="2:11" ht="110.25" x14ac:dyDescent="0.25">
      <c r="B406" s="6" t="s">
        <v>315</v>
      </c>
      <c r="C406" s="33">
        <v>10</v>
      </c>
      <c r="D406" s="7">
        <v>1</v>
      </c>
      <c r="E406" s="8">
        <v>0</v>
      </c>
      <c r="F406" s="2"/>
      <c r="G406" s="11">
        <f>G407+G410+G413+G416+G421+G424</f>
        <v>17709308.560000002</v>
      </c>
      <c r="H406" s="11">
        <f>H407+H410+H413+H416+H421+H424</f>
        <v>19113408.559999999</v>
      </c>
      <c r="I406" s="11">
        <f>I407+I410+I413+I416+I421+I424</f>
        <v>10378451.99</v>
      </c>
      <c r="J406" s="11">
        <f t="shared" si="70"/>
        <v>58.604501439665455</v>
      </c>
      <c r="K406" s="11">
        <f t="shared" si="71"/>
        <v>54.299325823651003</v>
      </c>
    </row>
    <row r="407" spans="2:11" ht="110.25" x14ac:dyDescent="0.25">
      <c r="B407" s="6" t="s">
        <v>84</v>
      </c>
      <c r="C407" s="33">
        <v>10</v>
      </c>
      <c r="D407" s="7">
        <v>1</v>
      </c>
      <c r="E407" s="8">
        <v>2114</v>
      </c>
      <c r="F407" s="2"/>
      <c r="G407" s="11">
        <f t="shared" ref="G407:I408" si="84">G408</f>
        <v>8599155.5600000005</v>
      </c>
      <c r="H407" s="11">
        <f t="shared" si="84"/>
        <v>8149255.5599999996</v>
      </c>
      <c r="I407" s="11">
        <f t="shared" si="84"/>
        <v>5175969</v>
      </c>
      <c r="J407" s="11">
        <f t="shared" si="70"/>
        <v>60.191596301346593</v>
      </c>
      <c r="K407" s="11">
        <f t="shared" si="71"/>
        <v>63.514623659685554</v>
      </c>
    </row>
    <row r="408" spans="2:11" ht="31.5" x14ac:dyDescent="0.25">
      <c r="B408" s="9" t="s">
        <v>151</v>
      </c>
      <c r="C408" s="33">
        <v>10</v>
      </c>
      <c r="D408" s="7">
        <v>1</v>
      </c>
      <c r="E408" s="8">
        <v>2114</v>
      </c>
      <c r="F408" s="2">
        <v>200</v>
      </c>
      <c r="G408" s="11">
        <f t="shared" si="84"/>
        <v>8599155.5600000005</v>
      </c>
      <c r="H408" s="11">
        <f t="shared" si="84"/>
        <v>8149255.5599999996</v>
      </c>
      <c r="I408" s="11">
        <f t="shared" si="84"/>
        <v>5175969</v>
      </c>
      <c r="J408" s="11">
        <f t="shared" si="70"/>
        <v>60.191596301346593</v>
      </c>
      <c r="K408" s="11">
        <f t="shared" si="71"/>
        <v>63.514623659685554</v>
      </c>
    </row>
    <row r="409" spans="2:11" ht="31.5" x14ac:dyDescent="0.25">
      <c r="B409" s="9" t="s">
        <v>152</v>
      </c>
      <c r="C409" s="33">
        <v>10</v>
      </c>
      <c r="D409" s="7">
        <v>1</v>
      </c>
      <c r="E409" s="8">
        <v>2114</v>
      </c>
      <c r="F409" s="2">
        <v>240</v>
      </c>
      <c r="G409" s="11">
        <v>8599155.5600000005</v>
      </c>
      <c r="H409" s="11">
        <v>8149255.5599999996</v>
      </c>
      <c r="I409" s="11">
        <v>5175969</v>
      </c>
      <c r="J409" s="11">
        <f t="shared" si="70"/>
        <v>60.191596301346593</v>
      </c>
      <c r="K409" s="11">
        <f t="shared" si="71"/>
        <v>63.514623659685554</v>
      </c>
    </row>
    <row r="410" spans="2:11" ht="173.25" x14ac:dyDescent="0.25">
      <c r="B410" s="6" t="s">
        <v>85</v>
      </c>
      <c r="C410" s="33">
        <v>10</v>
      </c>
      <c r="D410" s="7">
        <v>1</v>
      </c>
      <c r="E410" s="8">
        <v>5120</v>
      </c>
      <c r="F410" s="2"/>
      <c r="G410" s="11">
        <f t="shared" ref="G410:I411" si="85">G411</f>
        <v>7700</v>
      </c>
      <c r="H410" s="11">
        <f t="shared" si="85"/>
        <v>7700</v>
      </c>
      <c r="I410" s="11">
        <f t="shared" si="85"/>
        <v>3000</v>
      </c>
      <c r="J410" s="11">
        <f t="shared" si="70"/>
        <v>38.961038961038966</v>
      </c>
      <c r="K410" s="11">
        <f t="shared" si="71"/>
        <v>38.961038961038966</v>
      </c>
    </row>
    <row r="411" spans="2:11" ht="31.5" x14ac:dyDescent="0.25">
      <c r="B411" s="9" t="s">
        <v>151</v>
      </c>
      <c r="C411" s="33">
        <v>10</v>
      </c>
      <c r="D411" s="7">
        <v>1</v>
      </c>
      <c r="E411" s="8">
        <v>5120</v>
      </c>
      <c r="F411" s="2">
        <v>200</v>
      </c>
      <c r="G411" s="11">
        <f t="shared" si="85"/>
        <v>7700</v>
      </c>
      <c r="H411" s="11">
        <f t="shared" si="85"/>
        <v>7700</v>
      </c>
      <c r="I411" s="11">
        <f t="shared" si="85"/>
        <v>3000</v>
      </c>
      <c r="J411" s="11">
        <f t="shared" ref="J411:J472" si="86">I411/G411*100</f>
        <v>38.961038961038966</v>
      </c>
      <c r="K411" s="11">
        <f t="shared" ref="K411:K474" si="87">I411/H411*100</f>
        <v>38.961038961038966</v>
      </c>
    </row>
    <row r="412" spans="2:11" ht="31.5" x14ac:dyDescent="0.25">
      <c r="B412" s="9" t="s">
        <v>152</v>
      </c>
      <c r="C412" s="33">
        <v>10</v>
      </c>
      <c r="D412" s="7">
        <v>1</v>
      </c>
      <c r="E412" s="8">
        <v>5120</v>
      </c>
      <c r="F412" s="2">
        <v>240</v>
      </c>
      <c r="G412" s="11">
        <v>7700</v>
      </c>
      <c r="H412" s="11">
        <v>7700</v>
      </c>
      <c r="I412" s="11">
        <v>3000</v>
      </c>
      <c r="J412" s="11">
        <f t="shared" si="86"/>
        <v>38.961038961038966</v>
      </c>
      <c r="K412" s="11">
        <f t="shared" si="87"/>
        <v>38.961038961038966</v>
      </c>
    </row>
    <row r="413" spans="2:11" ht="126" x14ac:dyDescent="0.25">
      <c r="B413" s="6" t="s">
        <v>86</v>
      </c>
      <c r="C413" s="33">
        <v>10</v>
      </c>
      <c r="D413" s="7">
        <v>1</v>
      </c>
      <c r="E413" s="8">
        <v>5412</v>
      </c>
      <c r="F413" s="2"/>
      <c r="G413" s="11">
        <f t="shared" ref="G413:I414" si="88">G414</f>
        <v>1148653</v>
      </c>
      <c r="H413" s="11">
        <f t="shared" si="88"/>
        <v>3002653</v>
      </c>
      <c r="I413" s="11">
        <f t="shared" si="88"/>
        <v>0</v>
      </c>
      <c r="J413" s="11">
        <f t="shared" si="86"/>
        <v>0</v>
      </c>
      <c r="K413" s="11">
        <f t="shared" si="87"/>
        <v>0</v>
      </c>
    </row>
    <row r="414" spans="2:11" ht="31.5" x14ac:dyDescent="0.25">
      <c r="B414" s="9" t="s">
        <v>151</v>
      </c>
      <c r="C414" s="33">
        <v>10</v>
      </c>
      <c r="D414" s="7">
        <v>1</v>
      </c>
      <c r="E414" s="8">
        <v>5412</v>
      </c>
      <c r="F414" s="2">
        <v>200</v>
      </c>
      <c r="G414" s="11">
        <f t="shared" si="88"/>
        <v>1148653</v>
      </c>
      <c r="H414" s="11">
        <f t="shared" si="88"/>
        <v>3002653</v>
      </c>
      <c r="I414" s="11">
        <f t="shared" si="88"/>
        <v>0</v>
      </c>
      <c r="J414" s="11">
        <f t="shared" si="86"/>
        <v>0</v>
      </c>
      <c r="K414" s="11">
        <f t="shared" si="87"/>
        <v>0</v>
      </c>
    </row>
    <row r="415" spans="2:11" ht="31.5" x14ac:dyDescent="0.25">
      <c r="B415" s="9" t="s">
        <v>152</v>
      </c>
      <c r="C415" s="33">
        <v>10</v>
      </c>
      <c r="D415" s="7">
        <v>1</v>
      </c>
      <c r="E415" s="8">
        <v>5412</v>
      </c>
      <c r="F415" s="2">
        <v>240</v>
      </c>
      <c r="G415" s="11">
        <v>1148653</v>
      </c>
      <c r="H415" s="11">
        <v>3002653</v>
      </c>
      <c r="I415" s="11"/>
      <c r="J415" s="11">
        <f t="shared" si="86"/>
        <v>0</v>
      </c>
      <c r="K415" s="11">
        <f t="shared" si="87"/>
        <v>0</v>
      </c>
    </row>
    <row r="416" spans="2:11" ht="141.75" x14ac:dyDescent="0.25">
      <c r="B416" s="6" t="s">
        <v>87</v>
      </c>
      <c r="C416" s="33">
        <v>10</v>
      </c>
      <c r="D416" s="7">
        <v>1</v>
      </c>
      <c r="E416" s="8">
        <v>5520</v>
      </c>
      <c r="F416" s="2"/>
      <c r="G416" s="11">
        <f>G417+G419</f>
        <v>1632800</v>
      </c>
      <c r="H416" s="11">
        <f>H417+H419</f>
        <v>1632800</v>
      </c>
      <c r="I416" s="11">
        <f>I417+I419</f>
        <v>926338.29</v>
      </c>
      <c r="J416" s="11">
        <f t="shared" si="86"/>
        <v>56.733114282214601</v>
      </c>
      <c r="K416" s="11">
        <f t="shared" si="87"/>
        <v>56.733114282214601</v>
      </c>
    </row>
    <row r="417" spans="2:11" ht="63" x14ac:dyDescent="0.25">
      <c r="B417" s="9" t="s">
        <v>160</v>
      </c>
      <c r="C417" s="33">
        <v>10</v>
      </c>
      <c r="D417" s="7">
        <v>1</v>
      </c>
      <c r="E417" s="8">
        <v>5520</v>
      </c>
      <c r="F417" s="2">
        <v>100</v>
      </c>
      <c r="G417" s="11">
        <f>G418</f>
        <v>1473000</v>
      </c>
      <c r="H417" s="11">
        <f>H418</f>
        <v>1473000</v>
      </c>
      <c r="I417" s="11">
        <f>I418</f>
        <v>831462.64</v>
      </c>
      <c r="J417" s="11">
        <f t="shared" si="86"/>
        <v>56.446886625933466</v>
      </c>
      <c r="K417" s="11">
        <f t="shared" si="87"/>
        <v>56.446886625933466</v>
      </c>
    </row>
    <row r="418" spans="2:11" ht="31.5" x14ac:dyDescent="0.25">
      <c r="B418" s="9" t="s">
        <v>188</v>
      </c>
      <c r="C418" s="33">
        <v>10</v>
      </c>
      <c r="D418" s="7">
        <v>1</v>
      </c>
      <c r="E418" s="8">
        <v>5520</v>
      </c>
      <c r="F418" s="2">
        <v>120</v>
      </c>
      <c r="G418" s="11">
        <v>1473000</v>
      </c>
      <c r="H418" s="11">
        <v>1473000</v>
      </c>
      <c r="I418" s="11">
        <v>831462.64</v>
      </c>
      <c r="J418" s="11">
        <f t="shared" si="86"/>
        <v>56.446886625933466</v>
      </c>
      <c r="K418" s="11">
        <f t="shared" si="87"/>
        <v>56.446886625933466</v>
      </c>
    </row>
    <row r="419" spans="2:11" ht="31.5" x14ac:dyDescent="0.25">
      <c r="B419" s="9" t="s">
        <v>151</v>
      </c>
      <c r="C419" s="33">
        <v>10</v>
      </c>
      <c r="D419" s="7">
        <v>1</v>
      </c>
      <c r="E419" s="8">
        <v>5520</v>
      </c>
      <c r="F419" s="2">
        <v>200</v>
      </c>
      <c r="G419" s="11">
        <f>G420</f>
        <v>159800</v>
      </c>
      <c r="H419" s="11">
        <f>H420</f>
        <v>159800</v>
      </c>
      <c r="I419" s="11">
        <f>I420</f>
        <v>94875.65</v>
      </c>
      <c r="J419" s="11">
        <f t="shared" si="86"/>
        <v>59.371495619524403</v>
      </c>
      <c r="K419" s="11">
        <f t="shared" si="87"/>
        <v>59.371495619524403</v>
      </c>
    </row>
    <row r="420" spans="2:11" ht="31.5" x14ac:dyDescent="0.25">
      <c r="B420" s="9" t="s">
        <v>152</v>
      </c>
      <c r="C420" s="33">
        <v>10</v>
      </c>
      <c r="D420" s="7">
        <v>1</v>
      </c>
      <c r="E420" s="8">
        <v>5520</v>
      </c>
      <c r="F420" s="2">
        <v>240</v>
      </c>
      <c r="G420" s="11">
        <v>159800</v>
      </c>
      <c r="H420" s="11">
        <v>159800</v>
      </c>
      <c r="I420" s="11">
        <v>94875.65</v>
      </c>
      <c r="J420" s="11">
        <f t="shared" si="86"/>
        <v>59.371495619524403</v>
      </c>
      <c r="K420" s="11">
        <f t="shared" si="87"/>
        <v>59.371495619524403</v>
      </c>
    </row>
    <row r="421" spans="2:11" ht="189" x14ac:dyDescent="0.25">
      <c r="B421" s="6" t="s">
        <v>88</v>
      </c>
      <c r="C421" s="33">
        <v>10</v>
      </c>
      <c r="D421" s="7">
        <v>1</v>
      </c>
      <c r="E421" s="8">
        <v>5930</v>
      </c>
      <c r="F421" s="2"/>
      <c r="G421" s="11">
        <f t="shared" ref="G421:I422" si="89">G422</f>
        <v>4993800</v>
      </c>
      <c r="H421" s="11">
        <f t="shared" si="89"/>
        <v>4993800</v>
      </c>
      <c r="I421" s="11">
        <f t="shared" si="89"/>
        <v>3597709.32</v>
      </c>
      <c r="J421" s="11">
        <f t="shared" si="86"/>
        <v>72.043520365252917</v>
      </c>
      <c r="K421" s="11">
        <f t="shared" si="87"/>
        <v>72.043520365252917</v>
      </c>
    </row>
    <row r="422" spans="2:11" ht="63" x14ac:dyDescent="0.25">
      <c r="B422" s="9" t="s">
        <v>160</v>
      </c>
      <c r="C422" s="33">
        <v>10</v>
      </c>
      <c r="D422" s="7">
        <v>1</v>
      </c>
      <c r="E422" s="8">
        <v>5930</v>
      </c>
      <c r="F422" s="2">
        <v>100</v>
      </c>
      <c r="G422" s="11">
        <f t="shared" si="89"/>
        <v>4993800</v>
      </c>
      <c r="H422" s="11">
        <f t="shared" si="89"/>
        <v>4993800</v>
      </c>
      <c r="I422" s="11">
        <f t="shared" si="89"/>
        <v>3597709.32</v>
      </c>
      <c r="J422" s="11">
        <f t="shared" si="86"/>
        <v>72.043520365252917</v>
      </c>
      <c r="K422" s="11">
        <f t="shared" si="87"/>
        <v>72.043520365252917</v>
      </c>
    </row>
    <row r="423" spans="2:11" ht="31.5" x14ac:dyDescent="0.25">
      <c r="B423" s="9" t="s">
        <v>188</v>
      </c>
      <c r="C423" s="33">
        <v>10</v>
      </c>
      <c r="D423" s="7">
        <v>1</v>
      </c>
      <c r="E423" s="8">
        <v>5930</v>
      </c>
      <c r="F423" s="2">
        <v>120</v>
      </c>
      <c r="G423" s="11">
        <v>4993800</v>
      </c>
      <c r="H423" s="11">
        <v>4993800</v>
      </c>
      <c r="I423" s="11">
        <v>3597709.32</v>
      </c>
      <c r="J423" s="11">
        <f t="shared" si="86"/>
        <v>72.043520365252917</v>
      </c>
      <c r="K423" s="11">
        <f t="shared" si="87"/>
        <v>72.043520365252917</v>
      </c>
    </row>
    <row r="424" spans="2:11" ht="189" x14ac:dyDescent="0.25">
      <c r="B424" s="6" t="s">
        <v>89</v>
      </c>
      <c r="C424" s="33">
        <v>10</v>
      </c>
      <c r="D424" s="7">
        <v>1</v>
      </c>
      <c r="E424" s="8">
        <v>5931</v>
      </c>
      <c r="F424" s="2"/>
      <c r="G424" s="11">
        <f>G425+G427</f>
        <v>1327200</v>
      </c>
      <c r="H424" s="11">
        <f>H425+H427</f>
        <v>1327200</v>
      </c>
      <c r="I424" s="11">
        <f>I425+I427</f>
        <v>675435.38</v>
      </c>
      <c r="J424" s="11">
        <f t="shared" si="86"/>
        <v>50.891755575647977</v>
      </c>
      <c r="K424" s="11">
        <f t="shared" si="87"/>
        <v>50.891755575647977</v>
      </c>
    </row>
    <row r="425" spans="2:11" ht="63" x14ac:dyDescent="0.25">
      <c r="B425" s="9" t="s">
        <v>160</v>
      </c>
      <c r="C425" s="33">
        <v>10</v>
      </c>
      <c r="D425" s="7">
        <v>1</v>
      </c>
      <c r="E425" s="8">
        <v>5931</v>
      </c>
      <c r="F425" s="2">
        <v>100</v>
      </c>
      <c r="G425" s="11">
        <f>G426</f>
        <v>231200</v>
      </c>
      <c r="H425" s="11">
        <f>H426</f>
        <v>331200</v>
      </c>
      <c r="I425" s="11">
        <f>I426</f>
        <v>292315.08</v>
      </c>
      <c r="J425" s="11">
        <f t="shared" si="86"/>
        <v>126.43385813148788</v>
      </c>
      <c r="K425" s="11">
        <f t="shared" si="87"/>
        <v>88.259384057971019</v>
      </c>
    </row>
    <row r="426" spans="2:11" ht="31.5" x14ac:dyDescent="0.25">
      <c r="B426" s="9" t="s">
        <v>188</v>
      </c>
      <c r="C426" s="33">
        <v>10</v>
      </c>
      <c r="D426" s="7">
        <v>1</v>
      </c>
      <c r="E426" s="8">
        <v>5931</v>
      </c>
      <c r="F426" s="2">
        <v>120</v>
      </c>
      <c r="G426" s="11">
        <v>231200</v>
      </c>
      <c r="H426" s="11">
        <v>331200</v>
      </c>
      <c r="I426" s="11">
        <v>292315.08</v>
      </c>
      <c r="J426" s="11">
        <f t="shared" si="86"/>
        <v>126.43385813148788</v>
      </c>
      <c r="K426" s="11">
        <f t="shared" si="87"/>
        <v>88.259384057971019</v>
      </c>
    </row>
    <row r="427" spans="2:11" ht="31.5" x14ac:dyDescent="0.25">
      <c r="B427" s="9" t="s">
        <v>151</v>
      </c>
      <c r="C427" s="33">
        <v>10</v>
      </c>
      <c r="D427" s="7">
        <v>1</v>
      </c>
      <c r="E427" s="8">
        <v>5931</v>
      </c>
      <c r="F427" s="2">
        <v>200</v>
      </c>
      <c r="G427" s="11">
        <f>G428</f>
        <v>1096000</v>
      </c>
      <c r="H427" s="11">
        <f>H428</f>
        <v>996000</v>
      </c>
      <c r="I427" s="11">
        <f>I428</f>
        <v>383120.3</v>
      </c>
      <c r="J427" s="11">
        <f t="shared" si="86"/>
        <v>34.956231751824816</v>
      </c>
      <c r="K427" s="11">
        <f t="shared" si="87"/>
        <v>38.465893574297191</v>
      </c>
    </row>
    <row r="428" spans="2:11" ht="31.5" x14ac:dyDescent="0.25">
      <c r="B428" s="9" t="s">
        <v>152</v>
      </c>
      <c r="C428" s="33">
        <v>10</v>
      </c>
      <c r="D428" s="7">
        <v>1</v>
      </c>
      <c r="E428" s="8">
        <v>5931</v>
      </c>
      <c r="F428" s="2">
        <v>240</v>
      </c>
      <c r="G428" s="11">
        <v>1096000</v>
      </c>
      <c r="H428" s="11">
        <v>996000</v>
      </c>
      <c r="I428" s="11">
        <v>383120.3</v>
      </c>
      <c r="J428" s="11">
        <f t="shared" si="86"/>
        <v>34.956231751824816</v>
      </c>
      <c r="K428" s="11">
        <f t="shared" si="87"/>
        <v>38.465893574297191</v>
      </c>
    </row>
    <row r="429" spans="2:11" ht="110.25" x14ac:dyDescent="0.25">
      <c r="B429" s="6" t="s">
        <v>90</v>
      </c>
      <c r="C429" s="33">
        <v>10</v>
      </c>
      <c r="D429" s="7">
        <v>2</v>
      </c>
      <c r="E429" s="8">
        <v>0</v>
      </c>
      <c r="F429" s="2"/>
      <c r="G429" s="11">
        <f t="shared" ref="G429:I431" si="90">G430</f>
        <v>334200</v>
      </c>
      <c r="H429" s="11">
        <f t="shared" si="90"/>
        <v>284200</v>
      </c>
      <c r="I429" s="11">
        <f t="shared" si="90"/>
        <v>20000</v>
      </c>
      <c r="J429" s="11">
        <f t="shared" si="86"/>
        <v>5.9844404548174746</v>
      </c>
      <c r="K429" s="11">
        <f t="shared" si="87"/>
        <v>7.0372976776917655</v>
      </c>
    </row>
    <row r="430" spans="2:11" ht="126" x14ac:dyDescent="0.25">
      <c r="B430" s="6" t="s">
        <v>91</v>
      </c>
      <c r="C430" s="33">
        <v>10</v>
      </c>
      <c r="D430" s="7">
        <v>2</v>
      </c>
      <c r="E430" s="8">
        <v>2114</v>
      </c>
      <c r="F430" s="2"/>
      <c r="G430" s="11">
        <f t="shared" si="90"/>
        <v>334200</v>
      </c>
      <c r="H430" s="11">
        <f t="shared" si="90"/>
        <v>284200</v>
      </c>
      <c r="I430" s="11">
        <f t="shared" si="90"/>
        <v>20000</v>
      </c>
      <c r="J430" s="11">
        <f t="shared" si="86"/>
        <v>5.9844404548174746</v>
      </c>
      <c r="K430" s="11">
        <f t="shared" si="87"/>
        <v>7.0372976776917655</v>
      </c>
    </row>
    <row r="431" spans="2:11" ht="31.5" x14ac:dyDescent="0.25">
      <c r="B431" s="9" t="s">
        <v>151</v>
      </c>
      <c r="C431" s="33">
        <v>10</v>
      </c>
      <c r="D431" s="7">
        <v>2</v>
      </c>
      <c r="E431" s="8">
        <v>2114</v>
      </c>
      <c r="F431" s="2">
        <v>200</v>
      </c>
      <c r="G431" s="11">
        <f t="shared" si="90"/>
        <v>334200</v>
      </c>
      <c r="H431" s="11">
        <f t="shared" si="90"/>
        <v>284200</v>
      </c>
      <c r="I431" s="11">
        <f t="shared" si="90"/>
        <v>20000</v>
      </c>
      <c r="J431" s="11">
        <f t="shared" si="86"/>
        <v>5.9844404548174746</v>
      </c>
      <c r="K431" s="11">
        <f t="shared" si="87"/>
        <v>7.0372976776917655</v>
      </c>
    </row>
    <row r="432" spans="2:11" ht="31.5" x14ac:dyDescent="0.25">
      <c r="B432" s="9" t="s">
        <v>152</v>
      </c>
      <c r="C432" s="33">
        <v>10</v>
      </c>
      <c r="D432" s="7">
        <v>2</v>
      </c>
      <c r="E432" s="8">
        <v>2114</v>
      </c>
      <c r="F432" s="2">
        <v>240</v>
      </c>
      <c r="G432" s="11">
        <v>334200</v>
      </c>
      <c r="H432" s="11">
        <v>284200</v>
      </c>
      <c r="I432" s="11">
        <v>20000</v>
      </c>
      <c r="J432" s="11">
        <f t="shared" si="86"/>
        <v>5.9844404548174746</v>
      </c>
      <c r="K432" s="11">
        <f t="shared" si="87"/>
        <v>7.0372976776917655</v>
      </c>
    </row>
    <row r="433" spans="2:11" ht="110.25" x14ac:dyDescent="0.25">
      <c r="B433" s="6" t="s">
        <v>92</v>
      </c>
      <c r="C433" s="33">
        <v>10</v>
      </c>
      <c r="D433" s="7">
        <v>3</v>
      </c>
      <c r="E433" s="8">
        <v>0</v>
      </c>
      <c r="F433" s="2"/>
      <c r="G433" s="11">
        <f t="shared" ref="G433:I435" si="91">G434</f>
        <v>87700</v>
      </c>
      <c r="H433" s="11">
        <f t="shared" si="91"/>
        <v>87700</v>
      </c>
      <c r="I433" s="11">
        <f t="shared" si="91"/>
        <v>87700</v>
      </c>
      <c r="J433" s="11">
        <f t="shared" si="86"/>
        <v>100</v>
      </c>
      <c r="K433" s="11">
        <f t="shared" si="87"/>
        <v>100</v>
      </c>
    </row>
    <row r="434" spans="2:11" ht="110.25" x14ac:dyDescent="0.25">
      <c r="B434" s="6" t="s">
        <v>93</v>
      </c>
      <c r="C434" s="33">
        <v>10</v>
      </c>
      <c r="D434" s="7">
        <v>3</v>
      </c>
      <c r="E434" s="8">
        <v>2114</v>
      </c>
      <c r="F434" s="2"/>
      <c r="G434" s="11">
        <f t="shared" si="91"/>
        <v>87700</v>
      </c>
      <c r="H434" s="11">
        <f t="shared" si="91"/>
        <v>87700</v>
      </c>
      <c r="I434" s="11">
        <f t="shared" si="91"/>
        <v>87700</v>
      </c>
      <c r="J434" s="11">
        <f t="shared" si="86"/>
        <v>100</v>
      </c>
      <c r="K434" s="11">
        <f t="shared" si="87"/>
        <v>100</v>
      </c>
    </row>
    <row r="435" spans="2:11" ht="31.5" x14ac:dyDescent="0.25">
      <c r="B435" s="9" t="s">
        <v>151</v>
      </c>
      <c r="C435" s="33">
        <v>10</v>
      </c>
      <c r="D435" s="7">
        <v>3</v>
      </c>
      <c r="E435" s="8">
        <v>2114</v>
      </c>
      <c r="F435" s="2">
        <v>200</v>
      </c>
      <c r="G435" s="11">
        <f t="shared" si="91"/>
        <v>87700</v>
      </c>
      <c r="H435" s="11">
        <f t="shared" si="91"/>
        <v>87700</v>
      </c>
      <c r="I435" s="11">
        <f t="shared" si="91"/>
        <v>87700</v>
      </c>
      <c r="J435" s="11">
        <f t="shared" si="86"/>
        <v>100</v>
      </c>
      <c r="K435" s="11">
        <f t="shared" si="87"/>
        <v>100</v>
      </c>
    </row>
    <row r="436" spans="2:11" ht="31.5" x14ac:dyDescent="0.25">
      <c r="B436" s="9" t="s">
        <v>152</v>
      </c>
      <c r="C436" s="33">
        <v>10</v>
      </c>
      <c r="D436" s="7">
        <v>3</v>
      </c>
      <c r="E436" s="8">
        <v>2114</v>
      </c>
      <c r="F436" s="2">
        <v>240</v>
      </c>
      <c r="G436" s="11">
        <v>87700</v>
      </c>
      <c r="H436" s="11">
        <v>87700</v>
      </c>
      <c r="I436" s="11">
        <v>87700</v>
      </c>
      <c r="J436" s="11">
        <f t="shared" si="86"/>
        <v>100</v>
      </c>
      <c r="K436" s="11">
        <f t="shared" si="87"/>
        <v>100</v>
      </c>
    </row>
    <row r="437" spans="2:11" ht="63" x14ac:dyDescent="0.25">
      <c r="B437" s="6" t="s">
        <v>94</v>
      </c>
      <c r="C437" s="33">
        <v>11</v>
      </c>
      <c r="D437" s="7">
        <v>0</v>
      </c>
      <c r="E437" s="8">
        <v>0</v>
      </c>
      <c r="F437" s="2"/>
      <c r="G437" s="11">
        <f>G438+G452</f>
        <v>16410770.699999999</v>
      </c>
      <c r="H437" s="11">
        <f>H438+H452</f>
        <v>16410770.699999999</v>
      </c>
      <c r="I437" s="11">
        <f>I438+I452</f>
        <v>14416624.969999999</v>
      </c>
      <c r="J437" s="11">
        <f t="shared" si="86"/>
        <v>87.848555278394088</v>
      </c>
      <c r="K437" s="11">
        <f t="shared" si="87"/>
        <v>87.848555278394088</v>
      </c>
    </row>
    <row r="438" spans="2:11" ht="110.25" x14ac:dyDescent="0.25">
      <c r="B438" s="6" t="s">
        <v>95</v>
      </c>
      <c r="C438" s="33">
        <v>11</v>
      </c>
      <c r="D438" s="7">
        <v>1</v>
      </c>
      <c r="E438" s="8">
        <v>0</v>
      </c>
      <c r="F438" s="2"/>
      <c r="G438" s="11">
        <f>G439+G446+G449</f>
        <v>14826570.699999999</v>
      </c>
      <c r="H438" s="11">
        <f>H439+H446+H449</f>
        <v>14826570.699999999</v>
      </c>
      <c r="I438" s="11">
        <f>I439+I446+I449</f>
        <v>13166039.77</v>
      </c>
      <c r="J438" s="11">
        <f t="shared" si="86"/>
        <v>88.800303430920806</v>
      </c>
      <c r="K438" s="11">
        <f t="shared" si="87"/>
        <v>88.800303430920806</v>
      </c>
    </row>
    <row r="439" spans="2:11" ht="141.75" x14ac:dyDescent="0.25">
      <c r="B439" s="6" t="s">
        <v>203</v>
      </c>
      <c r="C439" s="33">
        <v>11</v>
      </c>
      <c r="D439" s="7">
        <v>1</v>
      </c>
      <c r="E439" s="8">
        <v>59</v>
      </c>
      <c r="F439" s="2"/>
      <c r="G439" s="11">
        <f>G440+G442+G444</f>
        <v>14381070.699999999</v>
      </c>
      <c r="H439" s="11">
        <f>H440+H442+H444</f>
        <v>14381070.699999999</v>
      </c>
      <c r="I439" s="11">
        <f>I440+I442+I444</f>
        <v>12897696.58</v>
      </c>
      <c r="J439" s="11">
        <f t="shared" si="86"/>
        <v>89.685231712267438</v>
      </c>
      <c r="K439" s="11">
        <f t="shared" si="87"/>
        <v>89.685231712267438</v>
      </c>
    </row>
    <row r="440" spans="2:11" ht="63" x14ac:dyDescent="0.25">
      <c r="B440" s="9" t="s">
        <v>160</v>
      </c>
      <c r="C440" s="33">
        <v>11</v>
      </c>
      <c r="D440" s="7">
        <v>1</v>
      </c>
      <c r="E440" s="8">
        <v>59</v>
      </c>
      <c r="F440" s="2">
        <v>100</v>
      </c>
      <c r="G440" s="11">
        <f>G441</f>
        <v>12348000</v>
      </c>
      <c r="H440" s="11">
        <f>H441</f>
        <v>12328070.699999999</v>
      </c>
      <c r="I440" s="11">
        <f>I441</f>
        <v>11629136.26</v>
      </c>
      <c r="J440" s="11">
        <f t="shared" si="86"/>
        <v>94.178298185941046</v>
      </c>
      <c r="K440" s="11">
        <f t="shared" si="87"/>
        <v>94.330544843484716</v>
      </c>
    </row>
    <row r="441" spans="2:11" ht="15.75" x14ac:dyDescent="0.25">
      <c r="B441" s="9" t="s">
        <v>161</v>
      </c>
      <c r="C441" s="33">
        <v>11</v>
      </c>
      <c r="D441" s="7">
        <v>1</v>
      </c>
      <c r="E441" s="8">
        <v>59</v>
      </c>
      <c r="F441" s="2">
        <v>110</v>
      </c>
      <c r="G441" s="11">
        <v>12348000</v>
      </c>
      <c r="H441" s="11">
        <v>12328070.699999999</v>
      </c>
      <c r="I441" s="11">
        <v>11629136.26</v>
      </c>
      <c r="J441" s="11">
        <f t="shared" si="86"/>
        <v>94.178298185941046</v>
      </c>
      <c r="K441" s="11">
        <f t="shared" si="87"/>
        <v>94.330544843484716</v>
      </c>
    </row>
    <row r="442" spans="2:11" ht="31.5" x14ac:dyDescent="0.25">
      <c r="B442" s="9" t="s">
        <v>151</v>
      </c>
      <c r="C442" s="33">
        <v>11</v>
      </c>
      <c r="D442" s="7">
        <v>1</v>
      </c>
      <c r="E442" s="8">
        <v>59</v>
      </c>
      <c r="F442" s="2">
        <v>200</v>
      </c>
      <c r="G442" s="11">
        <f>G443</f>
        <v>2025250.7</v>
      </c>
      <c r="H442" s="11">
        <f>H443</f>
        <v>2045180</v>
      </c>
      <c r="I442" s="11">
        <f>I443</f>
        <v>1263868.32</v>
      </c>
      <c r="J442" s="11">
        <f t="shared" si="86"/>
        <v>62.405524412360414</v>
      </c>
      <c r="K442" s="11">
        <f t="shared" si="87"/>
        <v>61.797412452693656</v>
      </c>
    </row>
    <row r="443" spans="2:11" ht="31.5" x14ac:dyDescent="0.25">
      <c r="B443" s="9" t="s">
        <v>152</v>
      </c>
      <c r="C443" s="33">
        <v>11</v>
      </c>
      <c r="D443" s="7">
        <v>1</v>
      </c>
      <c r="E443" s="8">
        <v>59</v>
      </c>
      <c r="F443" s="2">
        <v>240</v>
      </c>
      <c r="G443" s="11">
        <v>2025250.7</v>
      </c>
      <c r="H443" s="11">
        <v>2045180</v>
      </c>
      <c r="I443" s="11">
        <v>1263868.32</v>
      </c>
      <c r="J443" s="11">
        <f t="shared" si="86"/>
        <v>62.405524412360414</v>
      </c>
      <c r="K443" s="11">
        <f t="shared" si="87"/>
        <v>61.797412452693656</v>
      </c>
    </row>
    <row r="444" spans="2:11" ht="15.75" x14ac:dyDescent="0.25">
      <c r="B444" s="6" t="s">
        <v>177</v>
      </c>
      <c r="C444" s="33">
        <v>11</v>
      </c>
      <c r="D444" s="7">
        <v>1</v>
      </c>
      <c r="E444" s="8">
        <v>59</v>
      </c>
      <c r="F444" s="2">
        <v>800</v>
      </c>
      <c r="G444" s="11">
        <f>G445</f>
        <v>7820</v>
      </c>
      <c r="H444" s="11">
        <f>H445</f>
        <v>7820</v>
      </c>
      <c r="I444" s="11">
        <f>I445</f>
        <v>4692</v>
      </c>
      <c r="J444" s="11">
        <f t="shared" si="86"/>
        <v>60</v>
      </c>
      <c r="K444" s="11">
        <f t="shared" si="87"/>
        <v>60</v>
      </c>
    </row>
    <row r="445" spans="2:11" ht="15.75" x14ac:dyDescent="0.25">
      <c r="B445" s="6" t="s">
        <v>178</v>
      </c>
      <c r="C445" s="33">
        <v>11</v>
      </c>
      <c r="D445" s="7">
        <v>1</v>
      </c>
      <c r="E445" s="8">
        <v>59</v>
      </c>
      <c r="F445" s="2">
        <v>850</v>
      </c>
      <c r="G445" s="11">
        <v>7820</v>
      </c>
      <c r="H445" s="11">
        <v>7820</v>
      </c>
      <c r="I445" s="11">
        <v>4692</v>
      </c>
      <c r="J445" s="11">
        <f t="shared" si="86"/>
        <v>60</v>
      </c>
      <c r="K445" s="11">
        <f t="shared" si="87"/>
        <v>60</v>
      </c>
    </row>
    <row r="446" spans="2:11" ht="126" x14ac:dyDescent="0.25">
      <c r="B446" s="6" t="s">
        <v>204</v>
      </c>
      <c r="C446" s="33">
        <v>11</v>
      </c>
      <c r="D446" s="7">
        <v>1</v>
      </c>
      <c r="E446" s="8">
        <v>2115</v>
      </c>
      <c r="F446" s="2"/>
      <c r="G446" s="11">
        <f t="shared" ref="G446:I447" si="92">G447</f>
        <v>346100</v>
      </c>
      <c r="H446" s="11">
        <f t="shared" si="92"/>
        <v>346100</v>
      </c>
      <c r="I446" s="11">
        <f t="shared" si="92"/>
        <v>268343.19</v>
      </c>
      <c r="J446" s="11">
        <f t="shared" si="86"/>
        <v>77.533426755273041</v>
      </c>
      <c r="K446" s="11">
        <f t="shared" si="87"/>
        <v>77.533426755273041</v>
      </c>
    </row>
    <row r="447" spans="2:11" ht="31.5" x14ac:dyDescent="0.25">
      <c r="B447" s="9" t="s">
        <v>151</v>
      </c>
      <c r="C447" s="33">
        <v>11</v>
      </c>
      <c r="D447" s="7">
        <v>1</v>
      </c>
      <c r="E447" s="8">
        <v>2115</v>
      </c>
      <c r="F447" s="2">
        <v>200</v>
      </c>
      <c r="G447" s="11">
        <f t="shared" si="92"/>
        <v>346100</v>
      </c>
      <c r="H447" s="11">
        <f t="shared" si="92"/>
        <v>346100</v>
      </c>
      <c r="I447" s="11">
        <f t="shared" si="92"/>
        <v>268343.19</v>
      </c>
      <c r="J447" s="11">
        <f t="shared" si="86"/>
        <v>77.533426755273041</v>
      </c>
      <c r="K447" s="11">
        <f t="shared" si="87"/>
        <v>77.533426755273041</v>
      </c>
    </row>
    <row r="448" spans="2:11" ht="31.5" x14ac:dyDescent="0.25">
      <c r="B448" s="9" t="s">
        <v>152</v>
      </c>
      <c r="C448" s="33">
        <v>11</v>
      </c>
      <c r="D448" s="7">
        <v>1</v>
      </c>
      <c r="E448" s="8">
        <v>2115</v>
      </c>
      <c r="F448" s="2">
        <v>240</v>
      </c>
      <c r="G448" s="11">
        <v>346100</v>
      </c>
      <c r="H448" s="11">
        <v>346100</v>
      </c>
      <c r="I448" s="11">
        <v>268343.19</v>
      </c>
      <c r="J448" s="11">
        <f t="shared" si="86"/>
        <v>77.533426755273041</v>
      </c>
      <c r="K448" s="11">
        <f t="shared" si="87"/>
        <v>77.533426755273041</v>
      </c>
    </row>
    <row r="449" spans="2:11" ht="157.5" x14ac:dyDescent="0.25">
      <c r="B449" s="6" t="s">
        <v>205</v>
      </c>
      <c r="C449" s="33">
        <v>11</v>
      </c>
      <c r="D449" s="7">
        <v>1</v>
      </c>
      <c r="E449" s="8">
        <v>5414</v>
      </c>
      <c r="F449" s="2"/>
      <c r="G449" s="11">
        <f t="shared" ref="G449:I450" si="93">G450</f>
        <v>99400</v>
      </c>
      <c r="H449" s="11">
        <f t="shared" si="93"/>
        <v>99400</v>
      </c>
      <c r="I449" s="11">
        <f t="shared" si="93"/>
        <v>0</v>
      </c>
      <c r="J449" s="11">
        <f t="shared" si="86"/>
        <v>0</v>
      </c>
      <c r="K449" s="11">
        <f t="shared" si="87"/>
        <v>0</v>
      </c>
    </row>
    <row r="450" spans="2:11" ht="31.5" x14ac:dyDescent="0.25">
      <c r="B450" s="9" t="s">
        <v>151</v>
      </c>
      <c r="C450" s="33">
        <v>11</v>
      </c>
      <c r="D450" s="7">
        <v>1</v>
      </c>
      <c r="E450" s="8">
        <v>5414</v>
      </c>
      <c r="F450" s="2">
        <v>200</v>
      </c>
      <c r="G450" s="11">
        <f t="shared" si="93"/>
        <v>99400</v>
      </c>
      <c r="H450" s="11">
        <f t="shared" si="93"/>
        <v>99400</v>
      </c>
      <c r="I450" s="11">
        <f t="shared" si="93"/>
        <v>0</v>
      </c>
      <c r="J450" s="11">
        <f t="shared" si="86"/>
        <v>0</v>
      </c>
      <c r="K450" s="11">
        <f t="shared" si="87"/>
        <v>0</v>
      </c>
    </row>
    <row r="451" spans="2:11" ht="31.5" x14ac:dyDescent="0.25">
      <c r="B451" s="9" t="s">
        <v>152</v>
      </c>
      <c r="C451" s="33">
        <v>11</v>
      </c>
      <c r="D451" s="7">
        <v>1</v>
      </c>
      <c r="E451" s="8">
        <v>5414</v>
      </c>
      <c r="F451" s="2">
        <v>240</v>
      </c>
      <c r="G451" s="11">
        <v>99400</v>
      </c>
      <c r="H451" s="11">
        <v>99400</v>
      </c>
      <c r="I451" s="11"/>
      <c r="J451" s="11">
        <f t="shared" si="86"/>
        <v>0</v>
      </c>
      <c r="K451" s="11">
        <f t="shared" si="87"/>
        <v>0</v>
      </c>
    </row>
    <row r="452" spans="2:11" ht="94.5" x14ac:dyDescent="0.25">
      <c r="B452" s="6" t="s">
        <v>206</v>
      </c>
      <c r="C452" s="33">
        <v>11</v>
      </c>
      <c r="D452" s="7">
        <v>2</v>
      </c>
      <c r="E452" s="8">
        <v>0</v>
      </c>
      <c r="F452" s="2"/>
      <c r="G452" s="11">
        <f>G453+G456</f>
        <v>1584200</v>
      </c>
      <c r="H452" s="11">
        <f>H453+H456</f>
        <v>1584200</v>
      </c>
      <c r="I452" s="11">
        <f>I453+I456</f>
        <v>1250585.2000000002</v>
      </c>
      <c r="J452" s="11">
        <f t="shared" si="86"/>
        <v>78.94111854563819</v>
      </c>
      <c r="K452" s="11">
        <f t="shared" si="87"/>
        <v>78.94111854563819</v>
      </c>
    </row>
    <row r="453" spans="2:11" ht="94.5" x14ac:dyDescent="0.25">
      <c r="B453" s="6" t="s">
        <v>207</v>
      </c>
      <c r="C453" s="33">
        <v>11</v>
      </c>
      <c r="D453" s="7">
        <v>2</v>
      </c>
      <c r="E453" s="8">
        <v>2115</v>
      </c>
      <c r="F453" s="2"/>
      <c r="G453" s="11">
        <f t="shared" ref="G453:I454" si="94">G454</f>
        <v>599200</v>
      </c>
      <c r="H453" s="11">
        <f t="shared" si="94"/>
        <v>599200</v>
      </c>
      <c r="I453" s="11">
        <f t="shared" si="94"/>
        <v>594954.79</v>
      </c>
      <c r="J453" s="11">
        <f t="shared" si="86"/>
        <v>99.291520360480646</v>
      </c>
      <c r="K453" s="11">
        <f t="shared" si="87"/>
        <v>99.291520360480646</v>
      </c>
    </row>
    <row r="454" spans="2:11" ht="31.5" x14ac:dyDescent="0.25">
      <c r="B454" s="9" t="s">
        <v>151</v>
      </c>
      <c r="C454" s="33">
        <v>11</v>
      </c>
      <c r="D454" s="7">
        <v>2</v>
      </c>
      <c r="E454" s="8">
        <v>2115</v>
      </c>
      <c r="F454" s="2">
        <v>200</v>
      </c>
      <c r="G454" s="11">
        <f t="shared" si="94"/>
        <v>599200</v>
      </c>
      <c r="H454" s="11">
        <f t="shared" si="94"/>
        <v>599200</v>
      </c>
      <c r="I454" s="11">
        <f t="shared" si="94"/>
        <v>594954.79</v>
      </c>
      <c r="J454" s="11">
        <f t="shared" si="86"/>
        <v>99.291520360480646</v>
      </c>
      <c r="K454" s="11">
        <f t="shared" si="87"/>
        <v>99.291520360480646</v>
      </c>
    </row>
    <row r="455" spans="2:11" ht="31.5" x14ac:dyDescent="0.25">
      <c r="B455" s="9" t="s">
        <v>152</v>
      </c>
      <c r="C455" s="33">
        <v>11</v>
      </c>
      <c r="D455" s="7">
        <v>2</v>
      </c>
      <c r="E455" s="8">
        <v>2115</v>
      </c>
      <c r="F455" s="2">
        <v>240</v>
      </c>
      <c r="G455" s="11">
        <v>599200</v>
      </c>
      <c r="H455" s="11">
        <v>599200</v>
      </c>
      <c r="I455" s="11">
        <v>594954.79</v>
      </c>
      <c r="J455" s="11">
        <f t="shared" si="86"/>
        <v>99.291520360480646</v>
      </c>
      <c r="K455" s="11">
        <f t="shared" si="87"/>
        <v>99.291520360480646</v>
      </c>
    </row>
    <row r="456" spans="2:11" ht="110.25" x14ac:dyDescent="0.25">
      <c r="B456" s="6" t="s">
        <v>208</v>
      </c>
      <c r="C456" s="33">
        <v>11</v>
      </c>
      <c r="D456" s="7">
        <v>2</v>
      </c>
      <c r="E456" s="8">
        <v>7803</v>
      </c>
      <c r="F456" s="2"/>
      <c r="G456" s="11">
        <f t="shared" ref="G456:I457" si="95">G457</f>
        <v>985000</v>
      </c>
      <c r="H456" s="11">
        <f t="shared" si="95"/>
        <v>985000</v>
      </c>
      <c r="I456" s="11">
        <f t="shared" si="95"/>
        <v>655630.41</v>
      </c>
      <c r="J456" s="11">
        <f t="shared" si="86"/>
        <v>66.561462944162443</v>
      </c>
      <c r="K456" s="11">
        <f t="shared" si="87"/>
        <v>66.561462944162443</v>
      </c>
    </row>
    <row r="457" spans="2:11" ht="15.75" x14ac:dyDescent="0.25">
      <c r="B457" s="9" t="s">
        <v>177</v>
      </c>
      <c r="C457" s="33">
        <v>11</v>
      </c>
      <c r="D457" s="7">
        <v>2</v>
      </c>
      <c r="E457" s="8">
        <v>7803</v>
      </c>
      <c r="F457" s="2">
        <v>800</v>
      </c>
      <c r="G457" s="11">
        <f t="shared" si="95"/>
        <v>985000</v>
      </c>
      <c r="H457" s="11">
        <f t="shared" si="95"/>
        <v>985000</v>
      </c>
      <c r="I457" s="11">
        <f t="shared" si="95"/>
        <v>655630.41</v>
      </c>
      <c r="J457" s="11">
        <f t="shared" si="86"/>
        <v>66.561462944162443</v>
      </c>
      <c r="K457" s="11">
        <f t="shared" si="87"/>
        <v>66.561462944162443</v>
      </c>
    </row>
    <row r="458" spans="2:11" ht="47.25" x14ac:dyDescent="0.25">
      <c r="B458" s="9" t="s">
        <v>196</v>
      </c>
      <c r="C458" s="33">
        <v>11</v>
      </c>
      <c r="D458" s="7">
        <v>2</v>
      </c>
      <c r="E458" s="8">
        <v>7803</v>
      </c>
      <c r="F458" s="1">
        <v>810</v>
      </c>
      <c r="G458" s="11">
        <v>985000</v>
      </c>
      <c r="H458" s="11">
        <v>985000</v>
      </c>
      <c r="I458" s="11">
        <v>655630.41</v>
      </c>
      <c r="J458" s="11">
        <f t="shared" si="86"/>
        <v>66.561462944162443</v>
      </c>
      <c r="K458" s="11">
        <f t="shared" si="87"/>
        <v>66.561462944162443</v>
      </c>
    </row>
    <row r="459" spans="2:11" ht="47.25" x14ac:dyDescent="0.25">
      <c r="B459" s="6" t="s">
        <v>209</v>
      </c>
      <c r="C459" s="33">
        <v>12</v>
      </c>
      <c r="D459" s="7">
        <v>0</v>
      </c>
      <c r="E459" s="8">
        <v>0</v>
      </c>
      <c r="F459" s="2"/>
      <c r="G459" s="11">
        <f>G460+G464</f>
        <v>1006500</v>
      </c>
      <c r="H459" s="11">
        <f>H460+H464</f>
        <v>1006500</v>
      </c>
      <c r="I459" s="11">
        <f>I460+I464</f>
        <v>495905</v>
      </c>
      <c r="J459" s="11">
        <f t="shared" si="86"/>
        <v>49.270243417784407</v>
      </c>
      <c r="K459" s="11">
        <f t="shared" si="87"/>
        <v>49.270243417784407</v>
      </c>
    </row>
    <row r="460" spans="2:11" ht="78.75" x14ac:dyDescent="0.25">
      <c r="B460" s="6" t="s">
        <v>210</v>
      </c>
      <c r="C460" s="33">
        <v>12</v>
      </c>
      <c r="D460" s="7">
        <v>1</v>
      </c>
      <c r="E460" s="8">
        <v>0</v>
      </c>
      <c r="F460" s="2"/>
      <c r="G460" s="11">
        <f t="shared" ref="G460:I462" si="96">G461</f>
        <v>450000</v>
      </c>
      <c r="H460" s="11">
        <f t="shared" si="96"/>
        <v>450000</v>
      </c>
      <c r="I460" s="11">
        <f t="shared" si="96"/>
        <v>297905</v>
      </c>
      <c r="J460" s="11">
        <f t="shared" si="86"/>
        <v>66.201111111111118</v>
      </c>
      <c r="K460" s="11">
        <f t="shared" si="87"/>
        <v>66.201111111111118</v>
      </c>
    </row>
    <row r="461" spans="2:11" ht="94.5" x14ac:dyDescent="0.25">
      <c r="B461" s="6" t="s">
        <v>211</v>
      </c>
      <c r="C461" s="33">
        <v>12</v>
      </c>
      <c r="D461" s="7">
        <v>1</v>
      </c>
      <c r="E461" s="8">
        <v>2116</v>
      </c>
      <c r="F461" s="2"/>
      <c r="G461" s="11">
        <f t="shared" si="96"/>
        <v>450000</v>
      </c>
      <c r="H461" s="11">
        <f t="shared" si="96"/>
        <v>450000</v>
      </c>
      <c r="I461" s="11">
        <f t="shared" si="96"/>
        <v>297905</v>
      </c>
      <c r="J461" s="11">
        <f t="shared" si="86"/>
        <v>66.201111111111118</v>
      </c>
      <c r="K461" s="11">
        <f t="shared" si="87"/>
        <v>66.201111111111118</v>
      </c>
    </row>
    <row r="462" spans="2:11" ht="31.5" x14ac:dyDescent="0.25">
      <c r="B462" s="9" t="s">
        <v>151</v>
      </c>
      <c r="C462" s="33">
        <v>12</v>
      </c>
      <c r="D462" s="7">
        <v>1</v>
      </c>
      <c r="E462" s="8">
        <v>2116</v>
      </c>
      <c r="F462" s="2">
        <v>200</v>
      </c>
      <c r="G462" s="11">
        <f t="shared" si="96"/>
        <v>450000</v>
      </c>
      <c r="H462" s="11">
        <f t="shared" si="96"/>
        <v>450000</v>
      </c>
      <c r="I462" s="11">
        <f t="shared" si="96"/>
        <v>297905</v>
      </c>
      <c r="J462" s="11">
        <f t="shared" si="86"/>
        <v>66.201111111111118</v>
      </c>
      <c r="K462" s="11">
        <f t="shared" si="87"/>
        <v>66.201111111111118</v>
      </c>
    </row>
    <row r="463" spans="2:11" ht="31.5" x14ac:dyDescent="0.25">
      <c r="B463" s="9" t="s">
        <v>152</v>
      </c>
      <c r="C463" s="33">
        <v>12</v>
      </c>
      <c r="D463" s="7">
        <v>1</v>
      </c>
      <c r="E463" s="8">
        <v>2116</v>
      </c>
      <c r="F463" s="2">
        <v>240</v>
      </c>
      <c r="G463" s="11">
        <v>450000</v>
      </c>
      <c r="H463" s="11">
        <v>450000</v>
      </c>
      <c r="I463" s="11">
        <v>297905</v>
      </c>
      <c r="J463" s="11">
        <f t="shared" si="86"/>
        <v>66.201111111111118</v>
      </c>
      <c r="K463" s="11">
        <f t="shared" si="87"/>
        <v>66.201111111111118</v>
      </c>
    </row>
    <row r="464" spans="2:11" ht="78.75" x14ac:dyDescent="0.25">
      <c r="B464" s="6" t="s">
        <v>212</v>
      </c>
      <c r="C464" s="33">
        <v>12</v>
      </c>
      <c r="D464" s="7">
        <v>2</v>
      </c>
      <c r="E464" s="8">
        <v>0</v>
      </c>
      <c r="F464" s="2"/>
      <c r="G464" s="11">
        <f t="shared" ref="G464:I466" si="97">G465</f>
        <v>556500</v>
      </c>
      <c r="H464" s="11">
        <f t="shared" si="97"/>
        <v>556500</v>
      </c>
      <c r="I464" s="11">
        <f t="shared" si="97"/>
        <v>198000</v>
      </c>
      <c r="J464" s="11">
        <f t="shared" si="86"/>
        <v>35.57951482479784</v>
      </c>
      <c r="K464" s="11">
        <f t="shared" si="87"/>
        <v>35.57951482479784</v>
      </c>
    </row>
    <row r="465" spans="2:11" ht="94.5" x14ac:dyDescent="0.25">
      <c r="B465" s="6" t="s">
        <v>213</v>
      </c>
      <c r="C465" s="33">
        <v>12</v>
      </c>
      <c r="D465" s="7">
        <v>2</v>
      </c>
      <c r="E465" s="8">
        <v>2116</v>
      </c>
      <c r="F465" s="2"/>
      <c r="G465" s="11">
        <f t="shared" si="97"/>
        <v>556500</v>
      </c>
      <c r="H465" s="11">
        <f t="shared" si="97"/>
        <v>556500</v>
      </c>
      <c r="I465" s="11">
        <f t="shared" si="97"/>
        <v>198000</v>
      </c>
      <c r="J465" s="11">
        <f t="shared" si="86"/>
        <v>35.57951482479784</v>
      </c>
      <c r="K465" s="11">
        <f t="shared" si="87"/>
        <v>35.57951482479784</v>
      </c>
    </row>
    <row r="466" spans="2:11" ht="31.5" x14ac:dyDescent="0.25">
      <c r="B466" s="9" t="s">
        <v>151</v>
      </c>
      <c r="C466" s="33">
        <v>12</v>
      </c>
      <c r="D466" s="7">
        <v>2</v>
      </c>
      <c r="E466" s="8">
        <v>2116</v>
      </c>
      <c r="F466" s="2">
        <v>200</v>
      </c>
      <c r="G466" s="11">
        <f t="shared" si="97"/>
        <v>556500</v>
      </c>
      <c r="H466" s="11">
        <f t="shared" si="97"/>
        <v>556500</v>
      </c>
      <c r="I466" s="11">
        <f t="shared" si="97"/>
        <v>198000</v>
      </c>
      <c r="J466" s="11">
        <f t="shared" si="86"/>
        <v>35.57951482479784</v>
      </c>
      <c r="K466" s="11">
        <f t="shared" si="87"/>
        <v>35.57951482479784</v>
      </c>
    </row>
    <row r="467" spans="2:11" ht="31.5" x14ac:dyDescent="0.25">
      <c r="B467" s="9" t="s">
        <v>152</v>
      </c>
      <c r="C467" s="33">
        <v>12</v>
      </c>
      <c r="D467" s="7">
        <v>2</v>
      </c>
      <c r="E467" s="8">
        <v>2116</v>
      </c>
      <c r="F467" s="2">
        <v>240</v>
      </c>
      <c r="G467" s="11">
        <v>556500</v>
      </c>
      <c r="H467" s="11">
        <v>556500</v>
      </c>
      <c r="I467" s="11">
        <v>198000</v>
      </c>
      <c r="J467" s="11">
        <f t="shared" si="86"/>
        <v>35.57951482479784</v>
      </c>
      <c r="K467" s="11">
        <f t="shared" si="87"/>
        <v>35.57951482479784</v>
      </c>
    </row>
    <row r="468" spans="2:11" ht="47.25" x14ac:dyDescent="0.25">
      <c r="B468" s="6" t="s">
        <v>214</v>
      </c>
      <c r="C468" s="33">
        <v>13</v>
      </c>
      <c r="D468" s="7">
        <v>0</v>
      </c>
      <c r="E468" s="8">
        <v>0</v>
      </c>
      <c r="F468" s="2"/>
      <c r="G468" s="11">
        <f>G469+G476</f>
        <v>13657200</v>
      </c>
      <c r="H468" s="11">
        <f>H469+H476</f>
        <v>14795800</v>
      </c>
      <c r="I468" s="11">
        <f>I469+I476</f>
        <v>12447971.52</v>
      </c>
      <c r="J468" s="11">
        <f t="shared" si="86"/>
        <v>91.145853615675236</v>
      </c>
      <c r="K468" s="11">
        <f t="shared" si="87"/>
        <v>84.131790913637644</v>
      </c>
    </row>
    <row r="469" spans="2:11" ht="63" x14ac:dyDescent="0.25">
      <c r="B469" s="6" t="s">
        <v>215</v>
      </c>
      <c r="C469" s="33">
        <v>13</v>
      </c>
      <c r="D469" s="7">
        <v>2</v>
      </c>
      <c r="E469" s="8">
        <v>0</v>
      </c>
      <c r="F469" s="2"/>
      <c r="G469" s="11">
        <f>G470+G473</f>
        <v>11843000</v>
      </c>
      <c r="H469" s="11">
        <f>H470+H473</f>
        <v>12981600</v>
      </c>
      <c r="I469" s="11">
        <f>I470+I473</f>
        <v>12072009.02</v>
      </c>
      <c r="J469" s="11">
        <f t="shared" si="86"/>
        <v>101.93370784429621</v>
      </c>
      <c r="K469" s="11">
        <f t="shared" si="87"/>
        <v>92.99322903186048</v>
      </c>
    </row>
    <row r="470" spans="2:11" ht="94.5" x14ac:dyDescent="0.25">
      <c r="B470" s="6" t="s">
        <v>216</v>
      </c>
      <c r="C470" s="33">
        <v>13</v>
      </c>
      <c r="D470" s="7">
        <v>2</v>
      </c>
      <c r="E470" s="8">
        <v>59</v>
      </c>
      <c r="F470" s="2"/>
      <c r="G470" s="11">
        <f t="shared" ref="G470:I471" si="98">G471</f>
        <v>11843000</v>
      </c>
      <c r="H470" s="11">
        <f t="shared" si="98"/>
        <v>11843000</v>
      </c>
      <c r="I470" s="11">
        <f t="shared" si="98"/>
        <v>10935831.890000001</v>
      </c>
      <c r="J470" s="11">
        <f t="shared" si="86"/>
        <v>92.340048045258811</v>
      </c>
      <c r="K470" s="11">
        <f t="shared" si="87"/>
        <v>92.340048045258811</v>
      </c>
    </row>
    <row r="471" spans="2:11" ht="31.5" x14ac:dyDescent="0.25">
      <c r="B471" s="9" t="s">
        <v>146</v>
      </c>
      <c r="C471" s="33">
        <v>13</v>
      </c>
      <c r="D471" s="7">
        <v>2</v>
      </c>
      <c r="E471" s="8">
        <v>59</v>
      </c>
      <c r="F471" s="2">
        <v>600</v>
      </c>
      <c r="G471" s="11">
        <f t="shared" si="98"/>
        <v>11843000</v>
      </c>
      <c r="H471" s="11">
        <f t="shared" si="98"/>
        <v>11843000</v>
      </c>
      <c r="I471" s="11">
        <f t="shared" si="98"/>
        <v>10935831.890000001</v>
      </c>
      <c r="J471" s="11">
        <f t="shared" si="86"/>
        <v>92.340048045258811</v>
      </c>
      <c r="K471" s="11">
        <f t="shared" si="87"/>
        <v>92.340048045258811</v>
      </c>
    </row>
    <row r="472" spans="2:11" ht="15.75" x14ac:dyDescent="0.25">
      <c r="B472" s="9" t="s">
        <v>147</v>
      </c>
      <c r="C472" s="33">
        <v>13</v>
      </c>
      <c r="D472" s="7">
        <v>2</v>
      </c>
      <c r="E472" s="8">
        <v>59</v>
      </c>
      <c r="F472" s="2">
        <v>610</v>
      </c>
      <c r="G472" s="11">
        <v>11843000</v>
      </c>
      <c r="H472" s="11">
        <v>11843000</v>
      </c>
      <c r="I472" s="11">
        <v>10935831.890000001</v>
      </c>
      <c r="J472" s="11">
        <f t="shared" si="86"/>
        <v>92.340048045258811</v>
      </c>
      <c r="K472" s="11">
        <f t="shared" si="87"/>
        <v>92.340048045258811</v>
      </c>
    </row>
    <row r="473" spans="2:11" ht="126" x14ac:dyDescent="0.25">
      <c r="B473" s="6" t="s">
        <v>217</v>
      </c>
      <c r="C473" s="33">
        <v>13</v>
      </c>
      <c r="D473" s="7">
        <v>2</v>
      </c>
      <c r="E473" s="8">
        <v>5427</v>
      </c>
      <c r="F473" s="2"/>
      <c r="G473" s="11">
        <f t="shared" ref="G473:I474" si="99">G474</f>
        <v>0</v>
      </c>
      <c r="H473" s="11">
        <f t="shared" si="99"/>
        <v>1138600</v>
      </c>
      <c r="I473" s="11">
        <f t="shared" si="99"/>
        <v>1136177.1299999999</v>
      </c>
      <c r="J473" s="11"/>
      <c r="K473" s="11">
        <f t="shared" si="87"/>
        <v>99.787206218162652</v>
      </c>
    </row>
    <row r="474" spans="2:11" ht="31.5" x14ac:dyDescent="0.25">
      <c r="B474" s="9" t="s">
        <v>146</v>
      </c>
      <c r="C474" s="33">
        <v>13</v>
      </c>
      <c r="D474" s="7">
        <v>2</v>
      </c>
      <c r="E474" s="8">
        <v>5427</v>
      </c>
      <c r="F474" s="2">
        <v>600</v>
      </c>
      <c r="G474" s="11">
        <f t="shared" si="99"/>
        <v>0</v>
      </c>
      <c r="H474" s="11">
        <f t="shared" si="99"/>
        <v>1138600</v>
      </c>
      <c r="I474" s="11">
        <f t="shared" si="99"/>
        <v>1136177.1299999999</v>
      </c>
      <c r="J474" s="11"/>
      <c r="K474" s="11">
        <f t="shared" si="87"/>
        <v>99.787206218162652</v>
      </c>
    </row>
    <row r="475" spans="2:11" ht="15.75" x14ac:dyDescent="0.25">
      <c r="B475" s="9" t="s">
        <v>147</v>
      </c>
      <c r="C475" s="33">
        <v>13</v>
      </c>
      <c r="D475" s="7">
        <v>2</v>
      </c>
      <c r="E475" s="8">
        <v>5427</v>
      </c>
      <c r="F475" s="2">
        <v>610</v>
      </c>
      <c r="G475" s="11"/>
      <c r="H475" s="11">
        <v>1138600</v>
      </c>
      <c r="I475" s="11">
        <v>1136177.1299999999</v>
      </c>
      <c r="J475" s="11"/>
      <c r="K475" s="11">
        <f t="shared" ref="K475:K538" si="100">I475/H475*100</f>
        <v>99.787206218162652</v>
      </c>
    </row>
    <row r="476" spans="2:11" ht="63" x14ac:dyDescent="0.25">
      <c r="B476" s="6" t="s">
        <v>218</v>
      </c>
      <c r="C476" s="33">
        <v>13</v>
      </c>
      <c r="D476" s="7">
        <v>5</v>
      </c>
      <c r="E476" s="8">
        <v>0</v>
      </c>
      <c r="F476" s="2"/>
      <c r="G476" s="11">
        <f>G477+G485+G480</f>
        <v>1814200</v>
      </c>
      <c r="H476" s="11">
        <f>H477+H485+H480</f>
        <v>1814200</v>
      </c>
      <c r="I476" s="11">
        <f>I477+I485+I480</f>
        <v>375962.5</v>
      </c>
      <c r="J476" s="11">
        <f t="shared" ref="J476:J539" si="101">I476/G476*100</f>
        <v>20.723321574247603</v>
      </c>
      <c r="K476" s="11">
        <f t="shared" si="100"/>
        <v>20.723321574247603</v>
      </c>
    </row>
    <row r="477" spans="2:11" ht="78.75" x14ac:dyDescent="0.25">
      <c r="B477" s="6" t="s">
        <v>219</v>
      </c>
      <c r="C477" s="33">
        <v>13</v>
      </c>
      <c r="D477" s="7">
        <v>5</v>
      </c>
      <c r="E477" s="8">
        <v>2117</v>
      </c>
      <c r="F477" s="2"/>
      <c r="G477" s="11">
        <f t="shared" ref="G477:I478" si="102">G478</f>
        <v>88000</v>
      </c>
      <c r="H477" s="11">
        <f t="shared" si="102"/>
        <v>98000</v>
      </c>
      <c r="I477" s="11">
        <f t="shared" si="102"/>
        <v>52692.5</v>
      </c>
      <c r="J477" s="11">
        <f t="shared" si="101"/>
        <v>59.877840909090907</v>
      </c>
      <c r="K477" s="11">
        <f t="shared" si="100"/>
        <v>53.767857142857146</v>
      </c>
    </row>
    <row r="478" spans="2:11" ht="31.5" x14ac:dyDescent="0.25">
      <c r="B478" s="9" t="s">
        <v>151</v>
      </c>
      <c r="C478" s="33">
        <v>13</v>
      </c>
      <c r="D478" s="7">
        <v>5</v>
      </c>
      <c r="E478" s="8">
        <v>2117</v>
      </c>
      <c r="F478" s="2">
        <v>200</v>
      </c>
      <c r="G478" s="11">
        <f t="shared" si="102"/>
        <v>88000</v>
      </c>
      <c r="H478" s="11">
        <f t="shared" si="102"/>
        <v>98000</v>
      </c>
      <c r="I478" s="11">
        <f t="shared" si="102"/>
        <v>52692.5</v>
      </c>
      <c r="J478" s="11">
        <f t="shared" si="101"/>
        <v>59.877840909090907</v>
      </c>
      <c r="K478" s="11">
        <f t="shared" si="100"/>
        <v>53.767857142857146</v>
      </c>
    </row>
    <row r="479" spans="2:11" ht="31.5" x14ac:dyDescent="0.25">
      <c r="B479" s="9" t="s">
        <v>152</v>
      </c>
      <c r="C479" s="33">
        <v>13</v>
      </c>
      <c r="D479" s="7">
        <v>5</v>
      </c>
      <c r="E479" s="8">
        <v>2117</v>
      </c>
      <c r="F479" s="2">
        <v>240</v>
      </c>
      <c r="G479" s="11">
        <v>88000</v>
      </c>
      <c r="H479" s="11">
        <v>98000</v>
      </c>
      <c r="I479" s="11">
        <v>52692.5</v>
      </c>
      <c r="J479" s="11">
        <f t="shared" si="101"/>
        <v>59.877840909090907</v>
      </c>
      <c r="K479" s="11">
        <f t="shared" si="100"/>
        <v>53.767857142857146</v>
      </c>
    </row>
    <row r="480" spans="2:11" ht="110.25" x14ac:dyDescent="0.25">
      <c r="B480" s="9" t="s">
        <v>220</v>
      </c>
      <c r="C480" s="33">
        <v>13</v>
      </c>
      <c r="D480" s="7">
        <v>5</v>
      </c>
      <c r="E480" s="8">
        <v>5428</v>
      </c>
      <c r="F480" s="1"/>
      <c r="G480" s="11">
        <f>G481+G483</f>
        <v>1653200</v>
      </c>
      <c r="H480" s="11">
        <f>H481+H483</f>
        <v>1653200</v>
      </c>
      <c r="I480" s="11">
        <f>I481+I483</f>
        <v>323270</v>
      </c>
      <c r="J480" s="11">
        <f t="shared" si="101"/>
        <v>19.554197919187029</v>
      </c>
      <c r="K480" s="11">
        <f t="shared" si="100"/>
        <v>19.554197919187029</v>
      </c>
    </row>
    <row r="481" spans="2:11" ht="31.5" x14ac:dyDescent="0.25">
      <c r="B481" s="9" t="s">
        <v>151</v>
      </c>
      <c r="C481" s="33">
        <v>13</v>
      </c>
      <c r="D481" s="7">
        <v>5</v>
      </c>
      <c r="E481" s="8">
        <v>5428</v>
      </c>
      <c r="F481" s="1">
        <v>200</v>
      </c>
      <c r="G481" s="11">
        <f>G482</f>
        <v>523600</v>
      </c>
      <c r="H481" s="11">
        <f>H482</f>
        <v>713600</v>
      </c>
      <c r="I481" s="11">
        <f>I482</f>
        <v>323270</v>
      </c>
      <c r="J481" s="11">
        <f t="shared" si="101"/>
        <v>61.739877769289528</v>
      </c>
      <c r="K481" s="11">
        <f t="shared" si="100"/>
        <v>45.301289237668165</v>
      </c>
    </row>
    <row r="482" spans="2:11" ht="31.5" x14ac:dyDescent="0.25">
      <c r="B482" s="9" t="s">
        <v>152</v>
      </c>
      <c r="C482" s="33">
        <v>13</v>
      </c>
      <c r="D482" s="7">
        <v>5</v>
      </c>
      <c r="E482" s="8">
        <v>5428</v>
      </c>
      <c r="F482" s="1">
        <v>240</v>
      </c>
      <c r="G482" s="11">
        <v>523600</v>
      </c>
      <c r="H482" s="11">
        <v>713600</v>
      </c>
      <c r="I482" s="11">
        <v>323270</v>
      </c>
      <c r="J482" s="11">
        <f t="shared" si="101"/>
        <v>61.739877769289528</v>
      </c>
      <c r="K482" s="11">
        <f t="shared" si="100"/>
        <v>45.301289237668165</v>
      </c>
    </row>
    <row r="483" spans="2:11" ht="15.75" x14ac:dyDescent="0.25">
      <c r="B483" s="9" t="s">
        <v>177</v>
      </c>
      <c r="C483" s="33">
        <v>13</v>
      </c>
      <c r="D483" s="7">
        <v>5</v>
      </c>
      <c r="E483" s="8">
        <v>5428</v>
      </c>
      <c r="F483" s="1">
        <v>800</v>
      </c>
      <c r="G483" s="11">
        <f>G484</f>
        <v>1129600</v>
      </c>
      <c r="H483" s="11">
        <f>H484</f>
        <v>939600</v>
      </c>
      <c r="I483" s="11">
        <f>I484</f>
        <v>0</v>
      </c>
      <c r="J483" s="11">
        <f t="shared" si="101"/>
        <v>0</v>
      </c>
      <c r="K483" s="11">
        <f t="shared" si="100"/>
        <v>0</v>
      </c>
    </row>
    <row r="484" spans="2:11" ht="47.25" x14ac:dyDescent="0.25">
      <c r="B484" s="9" t="s">
        <v>196</v>
      </c>
      <c r="C484" s="33">
        <v>13</v>
      </c>
      <c r="D484" s="7">
        <v>5</v>
      </c>
      <c r="E484" s="8">
        <v>5428</v>
      </c>
      <c r="F484" s="1">
        <v>810</v>
      </c>
      <c r="G484" s="11">
        <v>1129600</v>
      </c>
      <c r="H484" s="11">
        <v>939600</v>
      </c>
      <c r="I484" s="11"/>
      <c r="J484" s="11">
        <f t="shared" si="101"/>
        <v>0</v>
      </c>
      <c r="K484" s="11">
        <f t="shared" si="100"/>
        <v>0</v>
      </c>
    </row>
    <row r="485" spans="2:11" ht="78.75" x14ac:dyDescent="0.25">
      <c r="B485" s="6" t="s">
        <v>116</v>
      </c>
      <c r="C485" s="33">
        <v>13</v>
      </c>
      <c r="D485" s="7">
        <v>5</v>
      </c>
      <c r="E485" s="8">
        <v>7804</v>
      </c>
      <c r="F485" s="2"/>
      <c r="G485" s="11">
        <f t="shared" ref="G485:I486" si="103">G486</f>
        <v>73000</v>
      </c>
      <c r="H485" s="11">
        <f t="shared" si="103"/>
        <v>63000</v>
      </c>
      <c r="I485" s="11">
        <f t="shared" si="103"/>
        <v>0</v>
      </c>
      <c r="J485" s="11">
        <f t="shared" si="101"/>
        <v>0</v>
      </c>
      <c r="K485" s="11">
        <f t="shared" si="100"/>
        <v>0</v>
      </c>
    </row>
    <row r="486" spans="2:11" ht="15.75" x14ac:dyDescent="0.25">
      <c r="B486" s="9" t="s">
        <v>177</v>
      </c>
      <c r="C486" s="33">
        <v>13</v>
      </c>
      <c r="D486" s="7">
        <v>5</v>
      </c>
      <c r="E486" s="8">
        <v>7804</v>
      </c>
      <c r="F486" s="2">
        <v>800</v>
      </c>
      <c r="G486" s="11">
        <f t="shared" si="103"/>
        <v>73000</v>
      </c>
      <c r="H486" s="11">
        <f t="shared" si="103"/>
        <v>63000</v>
      </c>
      <c r="I486" s="11">
        <f t="shared" si="103"/>
        <v>0</v>
      </c>
      <c r="J486" s="11">
        <f t="shared" si="101"/>
        <v>0</v>
      </c>
      <c r="K486" s="11">
        <f t="shared" si="100"/>
        <v>0</v>
      </c>
    </row>
    <row r="487" spans="2:11" ht="47.25" x14ac:dyDescent="0.25">
      <c r="B487" s="9" t="s">
        <v>196</v>
      </c>
      <c r="C487" s="33">
        <v>13</v>
      </c>
      <c r="D487" s="7">
        <v>5</v>
      </c>
      <c r="E487" s="8">
        <v>7804</v>
      </c>
      <c r="F487" s="1">
        <v>810</v>
      </c>
      <c r="G487" s="11">
        <v>73000</v>
      </c>
      <c r="H487" s="11">
        <v>63000</v>
      </c>
      <c r="I487" s="11"/>
      <c r="J487" s="11">
        <f t="shared" si="101"/>
        <v>0</v>
      </c>
      <c r="K487" s="11">
        <f t="shared" si="100"/>
        <v>0</v>
      </c>
    </row>
    <row r="488" spans="2:11" ht="47.25" x14ac:dyDescent="0.25">
      <c r="B488" s="6" t="s">
        <v>117</v>
      </c>
      <c r="C488" s="33">
        <v>14</v>
      </c>
      <c r="D488" s="7">
        <v>0</v>
      </c>
      <c r="E488" s="8">
        <v>0</v>
      </c>
      <c r="F488" s="2"/>
      <c r="G488" s="11">
        <f>G489+G493</f>
        <v>6034679</v>
      </c>
      <c r="H488" s="11">
        <f>H489+H493</f>
        <v>6250679</v>
      </c>
      <c r="I488" s="11">
        <f>I489+I493</f>
        <v>3807102.17</v>
      </c>
      <c r="J488" s="11">
        <f t="shared" si="101"/>
        <v>63.087070082766616</v>
      </c>
      <c r="K488" s="11">
        <f t="shared" si="100"/>
        <v>60.907017781588202</v>
      </c>
    </row>
    <row r="489" spans="2:11" ht="78.75" x14ac:dyDescent="0.25">
      <c r="B489" s="6" t="s">
        <v>118</v>
      </c>
      <c r="C489" s="33">
        <v>14</v>
      </c>
      <c r="D489" s="7">
        <v>1</v>
      </c>
      <c r="E489" s="8">
        <v>0</v>
      </c>
      <c r="F489" s="2"/>
      <c r="G489" s="11">
        <f t="shared" ref="G489:I491" si="104">G490</f>
        <v>6014679</v>
      </c>
      <c r="H489" s="11">
        <f t="shared" si="104"/>
        <v>3645679</v>
      </c>
      <c r="I489" s="11">
        <f t="shared" si="104"/>
        <v>1438112.17</v>
      </c>
      <c r="J489" s="11">
        <f t="shared" si="101"/>
        <v>23.910040253187244</v>
      </c>
      <c r="K489" s="11">
        <f t="shared" si="100"/>
        <v>39.447032226369899</v>
      </c>
    </row>
    <row r="490" spans="2:11" ht="94.5" x14ac:dyDescent="0.25">
      <c r="B490" s="6" t="s">
        <v>119</v>
      </c>
      <c r="C490" s="33">
        <v>14</v>
      </c>
      <c r="D490" s="7">
        <v>1</v>
      </c>
      <c r="E490" s="8">
        <v>2118</v>
      </c>
      <c r="F490" s="2"/>
      <c r="G490" s="11">
        <f t="shared" si="104"/>
        <v>6014679</v>
      </c>
      <c r="H490" s="11">
        <f t="shared" si="104"/>
        <v>3645679</v>
      </c>
      <c r="I490" s="11">
        <f t="shared" si="104"/>
        <v>1438112.17</v>
      </c>
      <c r="J490" s="11">
        <f t="shared" si="101"/>
        <v>23.910040253187244</v>
      </c>
      <c r="K490" s="11">
        <f t="shared" si="100"/>
        <v>39.447032226369899</v>
      </c>
    </row>
    <row r="491" spans="2:11" ht="31.5" x14ac:dyDescent="0.25">
      <c r="B491" s="9" t="s">
        <v>151</v>
      </c>
      <c r="C491" s="33">
        <v>14</v>
      </c>
      <c r="D491" s="7">
        <v>1</v>
      </c>
      <c r="E491" s="8">
        <v>2118</v>
      </c>
      <c r="F491" s="2">
        <v>200</v>
      </c>
      <c r="G491" s="11">
        <f t="shared" si="104"/>
        <v>6014679</v>
      </c>
      <c r="H491" s="11">
        <f t="shared" si="104"/>
        <v>3645679</v>
      </c>
      <c r="I491" s="11">
        <f t="shared" si="104"/>
        <v>1438112.17</v>
      </c>
      <c r="J491" s="11">
        <f t="shared" si="101"/>
        <v>23.910040253187244</v>
      </c>
      <c r="K491" s="11">
        <f t="shared" si="100"/>
        <v>39.447032226369899</v>
      </c>
    </row>
    <row r="492" spans="2:11" ht="31.5" x14ac:dyDescent="0.25">
      <c r="B492" s="9" t="s">
        <v>152</v>
      </c>
      <c r="C492" s="33">
        <v>14</v>
      </c>
      <c r="D492" s="7">
        <v>1</v>
      </c>
      <c r="E492" s="8">
        <v>2118</v>
      </c>
      <c r="F492" s="2">
        <v>240</v>
      </c>
      <c r="G492" s="11">
        <v>6014679</v>
      </c>
      <c r="H492" s="11">
        <v>3645679</v>
      </c>
      <c r="I492" s="11">
        <v>1438112.17</v>
      </c>
      <c r="J492" s="11">
        <f t="shared" si="101"/>
        <v>23.910040253187244</v>
      </c>
      <c r="K492" s="11">
        <f t="shared" si="100"/>
        <v>39.447032226369899</v>
      </c>
    </row>
    <row r="493" spans="2:11" ht="63" x14ac:dyDescent="0.25">
      <c r="B493" s="6" t="s">
        <v>120</v>
      </c>
      <c r="C493" s="33">
        <v>14</v>
      </c>
      <c r="D493" s="7">
        <v>2</v>
      </c>
      <c r="E493" s="8">
        <v>0</v>
      </c>
      <c r="F493" s="2"/>
      <c r="G493" s="11">
        <f t="shared" ref="G493:I495" si="105">G494</f>
        <v>20000</v>
      </c>
      <c r="H493" s="11">
        <f t="shared" si="105"/>
        <v>2605000</v>
      </c>
      <c r="I493" s="11">
        <f t="shared" si="105"/>
        <v>2368990</v>
      </c>
      <c r="J493" s="11" t="s">
        <v>52</v>
      </c>
      <c r="K493" s="11">
        <f t="shared" si="100"/>
        <v>90.940115163147794</v>
      </c>
    </row>
    <row r="494" spans="2:11" ht="78.75" x14ac:dyDescent="0.25">
      <c r="B494" s="6" t="s">
        <v>121</v>
      </c>
      <c r="C494" s="33">
        <v>14</v>
      </c>
      <c r="D494" s="7">
        <v>2</v>
      </c>
      <c r="E494" s="8">
        <v>2118</v>
      </c>
      <c r="F494" s="2"/>
      <c r="G494" s="11">
        <f t="shared" si="105"/>
        <v>20000</v>
      </c>
      <c r="H494" s="11">
        <f t="shared" si="105"/>
        <v>2605000</v>
      </c>
      <c r="I494" s="11">
        <f t="shared" si="105"/>
        <v>2368990</v>
      </c>
      <c r="J494" s="11" t="s">
        <v>52</v>
      </c>
      <c r="K494" s="11">
        <f t="shared" si="100"/>
        <v>90.940115163147794</v>
      </c>
    </row>
    <row r="495" spans="2:11" ht="31.5" x14ac:dyDescent="0.25">
      <c r="B495" s="9" t="s">
        <v>151</v>
      </c>
      <c r="C495" s="33">
        <v>14</v>
      </c>
      <c r="D495" s="7">
        <v>2</v>
      </c>
      <c r="E495" s="8">
        <v>2118</v>
      </c>
      <c r="F495" s="2">
        <v>200</v>
      </c>
      <c r="G495" s="11">
        <f t="shared" si="105"/>
        <v>20000</v>
      </c>
      <c r="H495" s="11">
        <f t="shared" si="105"/>
        <v>2605000</v>
      </c>
      <c r="I495" s="11">
        <f t="shared" si="105"/>
        <v>2368990</v>
      </c>
      <c r="J495" s="11" t="s">
        <v>52</v>
      </c>
      <c r="K495" s="11">
        <f t="shared" si="100"/>
        <v>90.940115163147794</v>
      </c>
    </row>
    <row r="496" spans="2:11" ht="31.5" x14ac:dyDescent="0.25">
      <c r="B496" s="9" t="s">
        <v>152</v>
      </c>
      <c r="C496" s="33">
        <v>14</v>
      </c>
      <c r="D496" s="7">
        <v>2</v>
      </c>
      <c r="E496" s="8">
        <v>2118</v>
      </c>
      <c r="F496" s="2">
        <v>240</v>
      </c>
      <c r="G496" s="11">
        <v>20000</v>
      </c>
      <c r="H496" s="11">
        <v>2605000</v>
      </c>
      <c r="I496" s="11">
        <v>2368990</v>
      </c>
      <c r="J496" s="11" t="s">
        <v>52</v>
      </c>
      <c r="K496" s="11">
        <f t="shared" si="100"/>
        <v>90.940115163147794</v>
      </c>
    </row>
    <row r="497" spans="2:11" ht="47.25" x14ac:dyDescent="0.25">
      <c r="B497" s="6" t="s">
        <v>122</v>
      </c>
      <c r="C497" s="33">
        <v>15</v>
      </c>
      <c r="D497" s="7">
        <v>0</v>
      </c>
      <c r="E497" s="8">
        <v>0</v>
      </c>
      <c r="F497" s="2"/>
      <c r="G497" s="11">
        <f>G498+G502</f>
        <v>172901109.71000001</v>
      </c>
      <c r="H497" s="11">
        <f>H498+H502</f>
        <v>172901209.71000001</v>
      </c>
      <c r="I497" s="11">
        <f>I498+I502</f>
        <v>134571763.75</v>
      </c>
      <c r="J497" s="11">
        <f t="shared" si="101"/>
        <v>77.83163681003073</v>
      </c>
      <c r="K497" s="11">
        <f t="shared" si="100"/>
        <v>77.831591794939797</v>
      </c>
    </row>
    <row r="498" spans="2:11" ht="47.25" x14ac:dyDescent="0.25">
      <c r="B498" s="6" t="s">
        <v>123</v>
      </c>
      <c r="C498" s="33">
        <v>15</v>
      </c>
      <c r="D498" s="7">
        <v>2</v>
      </c>
      <c r="E498" s="8">
        <v>0</v>
      </c>
      <c r="F498" s="2"/>
      <c r="G498" s="11">
        <f t="shared" ref="G498:I500" si="106">G499</f>
        <v>60206600</v>
      </c>
      <c r="H498" s="11">
        <f t="shared" si="106"/>
        <v>60206600</v>
      </c>
      <c r="I498" s="11">
        <f t="shared" si="106"/>
        <v>60176600</v>
      </c>
      <c r="J498" s="11">
        <f t="shared" si="101"/>
        <v>99.950171575873739</v>
      </c>
      <c r="K498" s="11">
        <f t="shared" si="100"/>
        <v>99.950171575873739</v>
      </c>
    </row>
    <row r="499" spans="2:11" ht="63" x14ac:dyDescent="0.25">
      <c r="B499" s="6" t="s">
        <v>124</v>
      </c>
      <c r="C499" s="33">
        <v>15</v>
      </c>
      <c r="D499" s="7">
        <v>2</v>
      </c>
      <c r="E499" s="8">
        <v>7805</v>
      </c>
      <c r="F499" s="2"/>
      <c r="G499" s="11">
        <f t="shared" si="106"/>
        <v>60206600</v>
      </c>
      <c r="H499" s="11">
        <f t="shared" si="106"/>
        <v>60206600</v>
      </c>
      <c r="I499" s="11">
        <f t="shared" si="106"/>
        <v>60176600</v>
      </c>
      <c r="J499" s="11">
        <f t="shared" si="101"/>
        <v>99.950171575873739</v>
      </c>
      <c r="K499" s="11">
        <f t="shared" si="100"/>
        <v>99.950171575873739</v>
      </c>
    </row>
    <row r="500" spans="2:11" ht="15.75" x14ac:dyDescent="0.25">
      <c r="B500" s="9" t="s">
        <v>177</v>
      </c>
      <c r="C500" s="33">
        <v>15</v>
      </c>
      <c r="D500" s="7">
        <v>2</v>
      </c>
      <c r="E500" s="8">
        <v>7805</v>
      </c>
      <c r="F500" s="2">
        <v>800</v>
      </c>
      <c r="G500" s="11">
        <f t="shared" si="106"/>
        <v>60206600</v>
      </c>
      <c r="H500" s="11">
        <f t="shared" si="106"/>
        <v>60206600</v>
      </c>
      <c r="I500" s="11">
        <f t="shared" si="106"/>
        <v>60176600</v>
      </c>
      <c r="J500" s="11">
        <f t="shared" si="101"/>
        <v>99.950171575873739</v>
      </c>
      <c r="K500" s="11">
        <f t="shared" si="100"/>
        <v>99.950171575873739</v>
      </c>
    </row>
    <row r="501" spans="2:11" ht="47.25" x14ac:dyDescent="0.25">
      <c r="B501" s="9" t="s">
        <v>196</v>
      </c>
      <c r="C501" s="33">
        <v>15</v>
      </c>
      <c r="D501" s="7">
        <v>2</v>
      </c>
      <c r="E501" s="8">
        <v>7805</v>
      </c>
      <c r="F501" s="1">
        <v>810</v>
      </c>
      <c r="G501" s="11">
        <v>60206600</v>
      </c>
      <c r="H501" s="11">
        <v>60206600</v>
      </c>
      <c r="I501" s="11">
        <v>60176600</v>
      </c>
      <c r="J501" s="11">
        <f t="shared" si="101"/>
        <v>99.950171575873739</v>
      </c>
      <c r="K501" s="11">
        <f t="shared" si="100"/>
        <v>99.950171575873739</v>
      </c>
    </row>
    <row r="502" spans="2:11" ht="47.25" x14ac:dyDescent="0.25">
      <c r="B502" s="6" t="s">
        <v>125</v>
      </c>
      <c r="C502" s="33">
        <v>15</v>
      </c>
      <c r="D502" s="7">
        <v>3</v>
      </c>
      <c r="E502" s="8">
        <v>0</v>
      </c>
      <c r="F502" s="2"/>
      <c r="G502" s="11">
        <f>G503+G506+G509+G512</f>
        <v>112694509.71000001</v>
      </c>
      <c r="H502" s="11">
        <f>H503+H506+H509+H512</f>
        <v>112694609.71000001</v>
      </c>
      <c r="I502" s="11">
        <f>I503+I506+I509+I512</f>
        <v>74395163.75</v>
      </c>
      <c r="J502" s="11">
        <f t="shared" si="101"/>
        <v>66.014896325866445</v>
      </c>
      <c r="K502" s="11">
        <f t="shared" si="100"/>
        <v>66.01483774729158</v>
      </c>
    </row>
    <row r="503" spans="2:11" ht="78.75" x14ac:dyDescent="0.25">
      <c r="B503" s="6" t="s">
        <v>126</v>
      </c>
      <c r="C503" s="33">
        <v>15</v>
      </c>
      <c r="D503" s="7">
        <v>3</v>
      </c>
      <c r="E503" s="8">
        <v>2119</v>
      </c>
      <c r="F503" s="2"/>
      <c r="G503" s="11">
        <f t="shared" ref="G503:I504" si="107">G504</f>
        <v>21288687.559999999</v>
      </c>
      <c r="H503" s="11">
        <f t="shared" si="107"/>
        <v>21288787.559999999</v>
      </c>
      <c r="I503" s="11">
        <f t="shared" si="107"/>
        <v>19504812.620000001</v>
      </c>
      <c r="J503" s="11">
        <f t="shared" si="101"/>
        <v>91.620549951835557</v>
      </c>
      <c r="K503" s="11">
        <f t="shared" si="100"/>
        <v>91.62011958185937</v>
      </c>
    </row>
    <row r="504" spans="2:11" ht="31.5" x14ac:dyDescent="0.25">
      <c r="B504" s="9" t="s">
        <v>151</v>
      </c>
      <c r="C504" s="33">
        <v>15</v>
      </c>
      <c r="D504" s="7">
        <v>3</v>
      </c>
      <c r="E504" s="8">
        <v>2119</v>
      </c>
      <c r="F504" s="2">
        <v>200</v>
      </c>
      <c r="G504" s="11">
        <f t="shared" si="107"/>
        <v>21288687.559999999</v>
      </c>
      <c r="H504" s="11">
        <f t="shared" si="107"/>
        <v>21288787.559999999</v>
      </c>
      <c r="I504" s="11">
        <f t="shared" si="107"/>
        <v>19504812.620000001</v>
      </c>
      <c r="J504" s="11">
        <f t="shared" si="101"/>
        <v>91.620549951835557</v>
      </c>
      <c r="K504" s="11">
        <f t="shared" si="100"/>
        <v>91.62011958185937</v>
      </c>
    </row>
    <row r="505" spans="2:11" ht="31.5" x14ac:dyDescent="0.25">
      <c r="B505" s="9" t="s">
        <v>152</v>
      </c>
      <c r="C505" s="33">
        <v>15</v>
      </c>
      <c r="D505" s="7">
        <v>3</v>
      </c>
      <c r="E505" s="8">
        <v>2119</v>
      </c>
      <c r="F505" s="2">
        <v>240</v>
      </c>
      <c r="G505" s="11">
        <v>21288687.559999999</v>
      </c>
      <c r="H505" s="11">
        <v>21288787.559999999</v>
      </c>
      <c r="I505" s="11">
        <v>19504812.620000001</v>
      </c>
      <c r="J505" s="11">
        <f t="shared" si="101"/>
        <v>91.620549951835557</v>
      </c>
      <c r="K505" s="11">
        <f t="shared" si="100"/>
        <v>91.62011958185937</v>
      </c>
    </row>
    <row r="506" spans="2:11" ht="63" x14ac:dyDescent="0.25">
      <c r="B506" s="6" t="s">
        <v>127</v>
      </c>
      <c r="C506" s="33">
        <v>15</v>
      </c>
      <c r="D506" s="7">
        <v>3</v>
      </c>
      <c r="E506" s="8">
        <v>2127</v>
      </c>
      <c r="F506" s="2"/>
      <c r="G506" s="11">
        <f t="shared" ref="G506:I507" si="108">G507</f>
        <v>4624872</v>
      </c>
      <c r="H506" s="11">
        <f t="shared" si="108"/>
        <v>4624872</v>
      </c>
      <c r="I506" s="11">
        <f t="shared" si="108"/>
        <v>4285467.24</v>
      </c>
      <c r="J506" s="11">
        <f t="shared" si="101"/>
        <v>92.661315599653364</v>
      </c>
      <c r="K506" s="11">
        <f t="shared" si="100"/>
        <v>92.661315599653364</v>
      </c>
    </row>
    <row r="507" spans="2:11" ht="31.5" x14ac:dyDescent="0.25">
      <c r="B507" s="9" t="s">
        <v>151</v>
      </c>
      <c r="C507" s="33">
        <v>15</v>
      </c>
      <c r="D507" s="7">
        <v>3</v>
      </c>
      <c r="E507" s="8">
        <v>2127</v>
      </c>
      <c r="F507" s="2">
        <v>200</v>
      </c>
      <c r="G507" s="11">
        <f t="shared" si="108"/>
        <v>4624872</v>
      </c>
      <c r="H507" s="11">
        <f t="shared" si="108"/>
        <v>4624872</v>
      </c>
      <c r="I507" s="11">
        <f t="shared" si="108"/>
        <v>4285467.24</v>
      </c>
      <c r="J507" s="11">
        <f t="shared" si="101"/>
        <v>92.661315599653364</v>
      </c>
      <c r="K507" s="11">
        <f t="shared" si="100"/>
        <v>92.661315599653364</v>
      </c>
    </row>
    <row r="508" spans="2:11" ht="31.5" x14ac:dyDescent="0.25">
      <c r="B508" s="9" t="s">
        <v>152</v>
      </c>
      <c r="C508" s="33">
        <v>15</v>
      </c>
      <c r="D508" s="7">
        <v>3</v>
      </c>
      <c r="E508" s="8">
        <v>2127</v>
      </c>
      <c r="F508" s="2">
        <v>240</v>
      </c>
      <c r="G508" s="11">
        <v>4624872</v>
      </c>
      <c r="H508" s="11">
        <v>4624872</v>
      </c>
      <c r="I508" s="11">
        <v>4285467.24</v>
      </c>
      <c r="J508" s="11">
        <f t="shared" si="101"/>
        <v>92.661315599653364</v>
      </c>
      <c r="K508" s="11">
        <f t="shared" si="100"/>
        <v>92.661315599653364</v>
      </c>
    </row>
    <row r="509" spans="2:11" ht="110.25" x14ac:dyDescent="0.25">
      <c r="B509" s="6" t="s">
        <v>128</v>
      </c>
      <c r="C509" s="33">
        <v>15</v>
      </c>
      <c r="D509" s="7">
        <v>3</v>
      </c>
      <c r="E509" s="8">
        <v>5419</v>
      </c>
      <c r="F509" s="2"/>
      <c r="G509" s="11">
        <f t="shared" ref="G509:I510" si="109">G510</f>
        <v>44673700</v>
      </c>
      <c r="H509" s="11">
        <f t="shared" si="109"/>
        <v>44673700</v>
      </c>
      <c r="I509" s="11">
        <f t="shared" si="109"/>
        <v>17367840.309999999</v>
      </c>
      <c r="J509" s="11">
        <f t="shared" si="101"/>
        <v>38.877102881561179</v>
      </c>
      <c r="K509" s="11">
        <f t="shared" si="100"/>
        <v>38.877102881561179</v>
      </c>
    </row>
    <row r="510" spans="2:11" ht="31.5" x14ac:dyDescent="0.25">
      <c r="B510" s="9" t="s">
        <v>151</v>
      </c>
      <c r="C510" s="33">
        <v>15</v>
      </c>
      <c r="D510" s="7">
        <v>3</v>
      </c>
      <c r="E510" s="8">
        <v>5419</v>
      </c>
      <c r="F510" s="2">
        <v>200</v>
      </c>
      <c r="G510" s="11">
        <f t="shared" si="109"/>
        <v>44673700</v>
      </c>
      <c r="H510" s="11">
        <f t="shared" si="109"/>
        <v>44673700</v>
      </c>
      <c r="I510" s="11">
        <f t="shared" si="109"/>
        <v>17367840.309999999</v>
      </c>
      <c r="J510" s="11">
        <f t="shared" si="101"/>
        <v>38.877102881561179</v>
      </c>
      <c r="K510" s="11">
        <f t="shared" si="100"/>
        <v>38.877102881561179</v>
      </c>
    </row>
    <row r="511" spans="2:11" ht="31.5" x14ac:dyDescent="0.25">
      <c r="B511" s="9" t="s">
        <v>152</v>
      </c>
      <c r="C511" s="33">
        <v>15</v>
      </c>
      <c r="D511" s="7">
        <v>3</v>
      </c>
      <c r="E511" s="8">
        <v>5419</v>
      </c>
      <c r="F511" s="2">
        <v>240</v>
      </c>
      <c r="G511" s="11">
        <v>44673700</v>
      </c>
      <c r="H511" s="11">
        <v>44673700</v>
      </c>
      <c r="I511" s="11">
        <v>17367840.309999999</v>
      </c>
      <c r="J511" s="11">
        <f t="shared" si="101"/>
        <v>38.877102881561179</v>
      </c>
      <c r="K511" s="11">
        <f t="shared" si="100"/>
        <v>38.877102881561179</v>
      </c>
    </row>
    <row r="512" spans="2:11" ht="63" x14ac:dyDescent="0.25">
      <c r="B512" s="6" t="s">
        <v>129</v>
      </c>
      <c r="C512" s="33">
        <v>15</v>
      </c>
      <c r="D512" s="7">
        <v>3</v>
      </c>
      <c r="E512" s="8">
        <v>7805</v>
      </c>
      <c r="F512" s="2"/>
      <c r="G512" s="11">
        <f t="shared" ref="G512:I513" si="110">G513</f>
        <v>42107250.149999999</v>
      </c>
      <c r="H512" s="11">
        <f t="shared" si="110"/>
        <v>42107250.149999999</v>
      </c>
      <c r="I512" s="11">
        <f t="shared" si="110"/>
        <v>33237043.579999998</v>
      </c>
      <c r="J512" s="11">
        <f t="shared" si="101"/>
        <v>78.934253511209164</v>
      </c>
      <c r="K512" s="11">
        <f t="shared" si="100"/>
        <v>78.934253511209164</v>
      </c>
    </row>
    <row r="513" spans="2:11" ht="15.75" x14ac:dyDescent="0.25">
      <c r="B513" s="9" t="s">
        <v>177</v>
      </c>
      <c r="C513" s="33">
        <v>15</v>
      </c>
      <c r="D513" s="7">
        <v>3</v>
      </c>
      <c r="E513" s="8">
        <v>7805</v>
      </c>
      <c r="F513" s="2">
        <v>800</v>
      </c>
      <c r="G513" s="11">
        <f t="shared" si="110"/>
        <v>42107250.149999999</v>
      </c>
      <c r="H513" s="11">
        <f t="shared" si="110"/>
        <v>42107250.149999999</v>
      </c>
      <c r="I513" s="11">
        <f t="shared" si="110"/>
        <v>33237043.579999998</v>
      </c>
      <c r="J513" s="11">
        <f t="shared" si="101"/>
        <v>78.934253511209164</v>
      </c>
      <c r="K513" s="11">
        <f t="shared" si="100"/>
        <v>78.934253511209164</v>
      </c>
    </row>
    <row r="514" spans="2:11" ht="47.25" x14ac:dyDescent="0.25">
      <c r="B514" s="9" t="s">
        <v>196</v>
      </c>
      <c r="C514" s="33">
        <v>15</v>
      </c>
      <c r="D514" s="7">
        <v>3</v>
      </c>
      <c r="E514" s="8">
        <v>7805</v>
      </c>
      <c r="F514" s="1">
        <v>810</v>
      </c>
      <c r="G514" s="11">
        <v>42107250.149999999</v>
      </c>
      <c r="H514" s="11">
        <v>42107250.149999999</v>
      </c>
      <c r="I514" s="11">
        <v>33237043.579999998</v>
      </c>
      <c r="J514" s="11">
        <f t="shared" si="101"/>
        <v>78.934253511209164</v>
      </c>
      <c r="K514" s="11">
        <f t="shared" si="100"/>
        <v>78.934253511209164</v>
      </c>
    </row>
    <row r="515" spans="2:11" ht="47.25" x14ac:dyDescent="0.25">
      <c r="B515" s="6" t="s">
        <v>130</v>
      </c>
      <c r="C515" s="33">
        <v>16</v>
      </c>
      <c r="D515" s="7">
        <v>0</v>
      </c>
      <c r="E515" s="8">
        <v>0</v>
      </c>
      <c r="F515" s="2"/>
      <c r="G515" s="11">
        <f t="shared" ref="G515:I518" si="111">G516</f>
        <v>27930700</v>
      </c>
      <c r="H515" s="11">
        <f t="shared" si="111"/>
        <v>27930700</v>
      </c>
      <c r="I515" s="11">
        <f t="shared" si="111"/>
        <v>13584535.539999999</v>
      </c>
      <c r="J515" s="11">
        <f t="shared" si="101"/>
        <v>48.636573877489639</v>
      </c>
      <c r="K515" s="11">
        <f t="shared" si="100"/>
        <v>48.636573877489639</v>
      </c>
    </row>
    <row r="516" spans="2:11" ht="63" x14ac:dyDescent="0.25">
      <c r="B516" s="6" t="s">
        <v>131</v>
      </c>
      <c r="C516" s="33">
        <v>16</v>
      </c>
      <c r="D516" s="7">
        <v>2</v>
      </c>
      <c r="E516" s="8">
        <v>0</v>
      </c>
      <c r="F516" s="2"/>
      <c r="G516" s="11">
        <f t="shared" si="111"/>
        <v>27930700</v>
      </c>
      <c r="H516" s="11">
        <f t="shared" si="111"/>
        <v>27930700</v>
      </c>
      <c r="I516" s="11">
        <f t="shared" si="111"/>
        <v>13584535.539999999</v>
      </c>
      <c r="J516" s="11">
        <f t="shared" si="101"/>
        <v>48.636573877489639</v>
      </c>
      <c r="K516" s="11">
        <f t="shared" si="100"/>
        <v>48.636573877489639</v>
      </c>
    </row>
    <row r="517" spans="2:11" ht="78.75" x14ac:dyDescent="0.25">
      <c r="B517" s="6" t="s">
        <v>132</v>
      </c>
      <c r="C517" s="33">
        <v>16</v>
      </c>
      <c r="D517" s="7">
        <v>2</v>
      </c>
      <c r="E517" s="8">
        <v>2841</v>
      </c>
      <c r="F517" s="2"/>
      <c r="G517" s="11">
        <f t="shared" si="111"/>
        <v>27930700</v>
      </c>
      <c r="H517" s="11">
        <f t="shared" si="111"/>
        <v>27930700</v>
      </c>
      <c r="I517" s="11">
        <f t="shared" si="111"/>
        <v>13584535.539999999</v>
      </c>
      <c r="J517" s="11">
        <f t="shared" si="101"/>
        <v>48.636573877489639</v>
      </c>
      <c r="K517" s="11">
        <f t="shared" si="100"/>
        <v>48.636573877489639</v>
      </c>
    </row>
    <row r="518" spans="2:11" ht="15.75" x14ac:dyDescent="0.25">
      <c r="B518" s="9" t="s">
        <v>177</v>
      </c>
      <c r="C518" s="33">
        <v>16</v>
      </c>
      <c r="D518" s="7">
        <v>2</v>
      </c>
      <c r="E518" s="8">
        <v>2841</v>
      </c>
      <c r="F518" s="2">
        <v>800</v>
      </c>
      <c r="G518" s="11">
        <f t="shared" si="111"/>
        <v>27930700</v>
      </c>
      <c r="H518" s="11">
        <f t="shared" si="111"/>
        <v>27930700</v>
      </c>
      <c r="I518" s="11">
        <f t="shared" si="111"/>
        <v>13584535.539999999</v>
      </c>
      <c r="J518" s="11">
        <f t="shared" si="101"/>
        <v>48.636573877489639</v>
      </c>
      <c r="K518" s="11">
        <f t="shared" si="100"/>
        <v>48.636573877489639</v>
      </c>
    </row>
    <row r="519" spans="2:11" ht="47.25" x14ac:dyDescent="0.25">
      <c r="B519" s="9" t="s">
        <v>133</v>
      </c>
      <c r="C519" s="33">
        <v>16</v>
      </c>
      <c r="D519" s="7">
        <v>2</v>
      </c>
      <c r="E519" s="8">
        <v>2841</v>
      </c>
      <c r="F519" s="2">
        <v>840</v>
      </c>
      <c r="G519" s="11">
        <v>27930700</v>
      </c>
      <c r="H519" s="11">
        <v>27930700</v>
      </c>
      <c r="I519" s="11">
        <v>13584535.539999999</v>
      </c>
      <c r="J519" s="11">
        <f t="shared" si="101"/>
        <v>48.636573877489639</v>
      </c>
      <c r="K519" s="11">
        <f t="shared" si="100"/>
        <v>48.636573877489639</v>
      </c>
    </row>
    <row r="520" spans="2:11" ht="47.25" x14ac:dyDescent="0.25">
      <c r="B520" s="6" t="s">
        <v>134</v>
      </c>
      <c r="C520" s="33">
        <v>17</v>
      </c>
      <c r="D520" s="7">
        <v>0</v>
      </c>
      <c r="E520" s="8">
        <v>0</v>
      </c>
      <c r="F520" s="2"/>
      <c r="G520" s="11">
        <f>G521+G528</f>
        <v>21418500</v>
      </c>
      <c r="H520" s="11">
        <f>H521+H528</f>
        <v>21193200</v>
      </c>
      <c r="I520" s="11">
        <f>I521+I528</f>
        <v>15598272.43</v>
      </c>
      <c r="J520" s="11">
        <f t="shared" si="101"/>
        <v>72.826166304829925</v>
      </c>
      <c r="K520" s="11">
        <f t="shared" si="100"/>
        <v>73.600364409338852</v>
      </c>
    </row>
    <row r="521" spans="2:11" ht="110.25" x14ac:dyDescent="0.25">
      <c r="B521" s="6" t="s">
        <v>135</v>
      </c>
      <c r="C521" s="33">
        <v>17</v>
      </c>
      <c r="D521" s="7">
        <v>1</v>
      </c>
      <c r="E521" s="8">
        <v>0</v>
      </c>
      <c r="F521" s="2"/>
      <c r="G521" s="11">
        <f>G522+G525</f>
        <v>1160500</v>
      </c>
      <c r="H521" s="11">
        <f>H522+H525</f>
        <v>1145200</v>
      </c>
      <c r="I521" s="11">
        <f>I522+I525</f>
        <v>1143970</v>
      </c>
      <c r="J521" s="11">
        <f t="shared" si="101"/>
        <v>98.575613959500217</v>
      </c>
      <c r="K521" s="11">
        <f t="shared" si="100"/>
        <v>99.892595179881241</v>
      </c>
    </row>
    <row r="522" spans="2:11" ht="110.25" x14ac:dyDescent="0.25">
      <c r="B522" s="6" t="s">
        <v>136</v>
      </c>
      <c r="C522" s="33">
        <v>17</v>
      </c>
      <c r="D522" s="7">
        <v>1</v>
      </c>
      <c r="E522" s="8">
        <v>2120</v>
      </c>
      <c r="F522" s="2"/>
      <c r="G522" s="11">
        <f t="shared" ref="G522:I523" si="112">G523</f>
        <v>49400</v>
      </c>
      <c r="H522" s="11">
        <f t="shared" si="112"/>
        <v>34100</v>
      </c>
      <c r="I522" s="11">
        <f t="shared" si="112"/>
        <v>32870</v>
      </c>
      <c r="J522" s="11">
        <f t="shared" si="101"/>
        <v>66.538461538461533</v>
      </c>
      <c r="K522" s="11">
        <f t="shared" si="100"/>
        <v>96.392961876832857</v>
      </c>
    </row>
    <row r="523" spans="2:11" ht="31.5" x14ac:dyDescent="0.25">
      <c r="B523" s="9" t="s">
        <v>151</v>
      </c>
      <c r="C523" s="33">
        <v>17</v>
      </c>
      <c r="D523" s="7">
        <v>1</v>
      </c>
      <c r="E523" s="8">
        <v>2120</v>
      </c>
      <c r="F523" s="2">
        <v>200</v>
      </c>
      <c r="G523" s="11">
        <f t="shared" si="112"/>
        <v>49400</v>
      </c>
      <c r="H523" s="11">
        <f t="shared" si="112"/>
        <v>34100</v>
      </c>
      <c r="I523" s="11">
        <f t="shared" si="112"/>
        <v>32870</v>
      </c>
      <c r="J523" s="11">
        <f t="shared" si="101"/>
        <v>66.538461538461533</v>
      </c>
      <c r="K523" s="11">
        <f t="shared" si="100"/>
        <v>96.392961876832857</v>
      </c>
    </row>
    <row r="524" spans="2:11" ht="31.5" x14ac:dyDescent="0.25">
      <c r="B524" s="9" t="s">
        <v>152</v>
      </c>
      <c r="C524" s="33">
        <v>17</v>
      </c>
      <c r="D524" s="7">
        <v>1</v>
      </c>
      <c r="E524" s="8">
        <v>2120</v>
      </c>
      <c r="F524" s="2">
        <v>240</v>
      </c>
      <c r="G524" s="11">
        <v>49400</v>
      </c>
      <c r="H524" s="11">
        <v>34100</v>
      </c>
      <c r="I524" s="11">
        <v>32870</v>
      </c>
      <c r="J524" s="11">
        <f t="shared" si="101"/>
        <v>66.538461538461533</v>
      </c>
      <c r="K524" s="11">
        <f t="shared" si="100"/>
        <v>96.392961876832857</v>
      </c>
    </row>
    <row r="525" spans="2:11" ht="126" x14ac:dyDescent="0.25">
      <c r="B525" s="6" t="s">
        <v>137</v>
      </c>
      <c r="C525" s="33">
        <v>17</v>
      </c>
      <c r="D525" s="7">
        <v>1</v>
      </c>
      <c r="E525" s="8">
        <v>7901</v>
      </c>
      <c r="F525" s="2"/>
      <c r="G525" s="11">
        <f t="shared" ref="G525:I526" si="113">G526</f>
        <v>1111100</v>
      </c>
      <c r="H525" s="11">
        <f t="shared" si="113"/>
        <v>1111100</v>
      </c>
      <c r="I525" s="11">
        <f t="shared" si="113"/>
        <v>1111100</v>
      </c>
      <c r="J525" s="11">
        <f t="shared" si="101"/>
        <v>100</v>
      </c>
      <c r="K525" s="11">
        <f t="shared" si="100"/>
        <v>100</v>
      </c>
    </row>
    <row r="526" spans="2:11" ht="31.5" x14ac:dyDescent="0.25">
      <c r="B526" s="9" t="s">
        <v>146</v>
      </c>
      <c r="C526" s="33">
        <v>17</v>
      </c>
      <c r="D526" s="7">
        <v>1</v>
      </c>
      <c r="E526" s="8">
        <v>7901</v>
      </c>
      <c r="F526" s="2">
        <v>600</v>
      </c>
      <c r="G526" s="11">
        <f t="shared" si="113"/>
        <v>1111100</v>
      </c>
      <c r="H526" s="11">
        <f t="shared" si="113"/>
        <v>1111100</v>
      </c>
      <c r="I526" s="11">
        <f t="shared" si="113"/>
        <v>1111100</v>
      </c>
      <c r="J526" s="11">
        <f t="shared" si="101"/>
        <v>100</v>
      </c>
      <c r="K526" s="11">
        <f t="shared" si="100"/>
        <v>100</v>
      </c>
    </row>
    <row r="527" spans="2:11" ht="31.5" x14ac:dyDescent="0.25">
      <c r="B527" s="9" t="s">
        <v>303</v>
      </c>
      <c r="C527" s="33">
        <v>17</v>
      </c>
      <c r="D527" s="7">
        <v>1</v>
      </c>
      <c r="E527" s="8">
        <v>7901</v>
      </c>
      <c r="F527" s="1">
        <v>630</v>
      </c>
      <c r="G527" s="11">
        <v>1111100</v>
      </c>
      <c r="H527" s="11">
        <v>1111100</v>
      </c>
      <c r="I527" s="11">
        <v>1111100</v>
      </c>
      <c r="J527" s="11">
        <f t="shared" si="101"/>
        <v>100</v>
      </c>
      <c r="K527" s="11">
        <f t="shared" si="100"/>
        <v>100</v>
      </c>
    </row>
    <row r="528" spans="2:11" ht="78.75" x14ac:dyDescent="0.25">
      <c r="B528" s="6" t="s">
        <v>138</v>
      </c>
      <c r="C528" s="33">
        <v>17</v>
      </c>
      <c r="D528" s="7">
        <v>2</v>
      </c>
      <c r="E528" s="8">
        <v>0</v>
      </c>
      <c r="F528" s="2"/>
      <c r="G528" s="11">
        <f t="shared" ref="G528:I530" si="114">G529</f>
        <v>20258000</v>
      </c>
      <c r="H528" s="11">
        <f t="shared" si="114"/>
        <v>20048000</v>
      </c>
      <c r="I528" s="11">
        <f t="shared" si="114"/>
        <v>14454302.43</v>
      </c>
      <c r="J528" s="11">
        <f t="shared" si="101"/>
        <v>71.351083177016477</v>
      </c>
      <c r="K528" s="11">
        <f t="shared" si="100"/>
        <v>72.098475808060655</v>
      </c>
    </row>
    <row r="529" spans="2:11" ht="110.25" x14ac:dyDescent="0.25">
      <c r="B529" s="6" t="s">
        <v>139</v>
      </c>
      <c r="C529" s="33">
        <v>17</v>
      </c>
      <c r="D529" s="7">
        <v>2</v>
      </c>
      <c r="E529" s="8">
        <v>59</v>
      </c>
      <c r="F529" s="2"/>
      <c r="G529" s="11">
        <f t="shared" si="114"/>
        <v>20258000</v>
      </c>
      <c r="H529" s="11">
        <f t="shared" si="114"/>
        <v>20048000</v>
      </c>
      <c r="I529" s="11">
        <f t="shared" si="114"/>
        <v>14454302.43</v>
      </c>
      <c r="J529" s="11">
        <f t="shared" si="101"/>
        <v>71.351083177016477</v>
      </c>
      <c r="K529" s="11">
        <f t="shared" si="100"/>
        <v>72.098475808060655</v>
      </c>
    </row>
    <row r="530" spans="2:11" ht="31.5" x14ac:dyDescent="0.25">
      <c r="B530" s="9" t="s">
        <v>146</v>
      </c>
      <c r="C530" s="33">
        <v>17</v>
      </c>
      <c r="D530" s="7">
        <v>2</v>
      </c>
      <c r="E530" s="8">
        <v>59</v>
      </c>
      <c r="F530" s="2">
        <v>600</v>
      </c>
      <c r="G530" s="11">
        <f t="shared" si="114"/>
        <v>20258000</v>
      </c>
      <c r="H530" s="11">
        <f t="shared" si="114"/>
        <v>20048000</v>
      </c>
      <c r="I530" s="11">
        <f t="shared" si="114"/>
        <v>14454302.43</v>
      </c>
      <c r="J530" s="11">
        <f t="shared" si="101"/>
        <v>71.351083177016477</v>
      </c>
      <c r="K530" s="11">
        <f t="shared" si="100"/>
        <v>72.098475808060655</v>
      </c>
    </row>
    <row r="531" spans="2:11" ht="15.75" x14ac:dyDescent="0.25">
      <c r="B531" s="9" t="s">
        <v>148</v>
      </c>
      <c r="C531" s="33">
        <v>17</v>
      </c>
      <c r="D531" s="7">
        <v>2</v>
      </c>
      <c r="E531" s="8">
        <v>59</v>
      </c>
      <c r="F531" s="2">
        <v>620</v>
      </c>
      <c r="G531" s="11">
        <v>20258000</v>
      </c>
      <c r="H531" s="11">
        <v>20048000</v>
      </c>
      <c r="I531" s="11">
        <v>14454302.43</v>
      </c>
      <c r="J531" s="11">
        <f t="shared" si="101"/>
        <v>71.351083177016477</v>
      </c>
      <c r="K531" s="11">
        <f t="shared" si="100"/>
        <v>72.098475808060655</v>
      </c>
    </row>
    <row r="532" spans="2:11" ht="47.25" x14ac:dyDescent="0.25">
      <c r="B532" s="6" t="s">
        <v>240</v>
      </c>
      <c r="C532" s="33">
        <v>18</v>
      </c>
      <c r="D532" s="7">
        <v>0</v>
      </c>
      <c r="E532" s="8">
        <v>0</v>
      </c>
      <c r="F532" s="2"/>
      <c r="G532" s="11">
        <f>G533+G538+G543+G546+G549+G552+G555+G558</f>
        <v>80137800</v>
      </c>
      <c r="H532" s="11">
        <f t="shared" ref="H532:I532" si="115">H533+H538+H543+H546+H549+H552+H555+H558</f>
        <v>81921800</v>
      </c>
      <c r="I532" s="11">
        <f t="shared" si="115"/>
        <v>54826513.909999996</v>
      </c>
      <c r="J532" s="11">
        <f t="shared" si="101"/>
        <v>68.415297038351426</v>
      </c>
      <c r="K532" s="11">
        <f t="shared" si="100"/>
        <v>66.925426333405753</v>
      </c>
    </row>
    <row r="533" spans="2:11" ht="78.75" x14ac:dyDescent="0.25">
      <c r="B533" s="6" t="s">
        <v>241</v>
      </c>
      <c r="C533" s="33">
        <v>18</v>
      </c>
      <c r="D533" s="7">
        <v>0</v>
      </c>
      <c r="E533" s="8">
        <v>2121</v>
      </c>
      <c r="F533" s="2"/>
      <c r="G533" s="11">
        <f>G534+G536</f>
        <v>2331500</v>
      </c>
      <c r="H533" s="11">
        <f>H534+H536</f>
        <v>2115500</v>
      </c>
      <c r="I533" s="11">
        <f>I534+I536</f>
        <v>1326661.8</v>
      </c>
      <c r="J533" s="11">
        <f t="shared" si="101"/>
        <v>56.90164271927943</v>
      </c>
      <c r="K533" s="11">
        <f t="shared" si="100"/>
        <v>62.71150082722761</v>
      </c>
    </row>
    <row r="534" spans="2:11" ht="31.5" x14ac:dyDescent="0.25">
      <c r="B534" s="9" t="s">
        <v>151</v>
      </c>
      <c r="C534" s="33">
        <v>18</v>
      </c>
      <c r="D534" s="7">
        <v>0</v>
      </c>
      <c r="E534" s="8">
        <v>2121</v>
      </c>
      <c r="F534" s="2">
        <v>200</v>
      </c>
      <c r="G534" s="11">
        <f>G535</f>
        <v>2331500</v>
      </c>
      <c r="H534" s="11">
        <f>H535</f>
        <v>2113900</v>
      </c>
      <c r="I534" s="11">
        <f>I535</f>
        <v>1325861.8</v>
      </c>
      <c r="J534" s="11">
        <f t="shared" si="101"/>
        <v>56.867330045035388</v>
      </c>
      <c r="K534" s="11">
        <f t="shared" si="100"/>
        <v>62.721122096598705</v>
      </c>
    </row>
    <row r="535" spans="2:11" ht="31.5" x14ac:dyDescent="0.25">
      <c r="B535" s="9" t="s">
        <v>152</v>
      </c>
      <c r="C535" s="33">
        <v>18</v>
      </c>
      <c r="D535" s="7">
        <v>0</v>
      </c>
      <c r="E535" s="8">
        <v>2121</v>
      </c>
      <c r="F535" s="2">
        <v>240</v>
      </c>
      <c r="G535" s="11">
        <v>2331500</v>
      </c>
      <c r="H535" s="11">
        <v>2113900</v>
      </c>
      <c r="I535" s="11">
        <v>1325861.8</v>
      </c>
      <c r="J535" s="11">
        <f t="shared" si="101"/>
        <v>56.867330045035388</v>
      </c>
      <c r="K535" s="11">
        <f t="shared" si="100"/>
        <v>62.721122096598705</v>
      </c>
    </row>
    <row r="536" spans="2:11" ht="15.75" x14ac:dyDescent="0.25">
      <c r="B536" s="9" t="s">
        <v>177</v>
      </c>
      <c r="C536" s="33">
        <v>18</v>
      </c>
      <c r="D536" s="7">
        <v>0</v>
      </c>
      <c r="E536" s="8">
        <v>2121</v>
      </c>
      <c r="F536" s="1">
        <v>800</v>
      </c>
      <c r="G536" s="11">
        <f>G537</f>
        <v>0</v>
      </c>
      <c r="H536" s="11">
        <f>H537</f>
        <v>1600</v>
      </c>
      <c r="I536" s="11">
        <f>I537</f>
        <v>800</v>
      </c>
      <c r="J536" s="11"/>
      <c r="K536" s="11">
        <f t="shared" si="100"/>
        <v>50</v>
      </c>
    </row>
    <row r="537" spans="2:11" ht="15.75" x14ac:dyDescent="0.25">
      <c r="B537" s="9" t="s">
        <v>178</v>
      </c>
      <c r="C537" s="33">
        <v>18</v>
      </c>
      <c r="D537" s="7">
        <v>0</v>
      </c>
      <c r="E537" s="8">
        <v>2121</v>
      </c>
      <c r="F537" s="1">
        <v>850</v>
      </c>
      <c r="G537" s="11"/>
      <c r="H537" s="11">
        <v>1600</v>
      </c>
      <c r="I537" s="11">
        <v>800</v>
      </c>
      <c r="J537" s="11"/>
      <c r="K537" s="11">
        <f t="shared" si="100"/>
        <v>50</v>
      </c>
    </row>
    <row r="538" spans="2:11" ht="78.75" x14ac:dyDescent="0.25">
      <c r="B538" s="6" t="s">
        <v>242</v>
      </c>
      <c r="C538" s="33">
        <v>18</v>
      </c>
      <c r="D538" s="7">
        <v>0</v>
      </c>
      <c r="E538" s="8">
        <v>2122</v>
      </c>
      <c r="F538" s="2"/>
      <c r="G538" s="11">
        <f>G539+G541</f>
        <v>9628600</v>
      </c>
      <c r="H538" s="11">
        <f>H539+H541</f>
        <v>8544300</v>
      </c>
      <c r="I538" s="11">
        <f>I539+I541</f>
        <v>5409203.1900000004</v>
      </c>
      <c r="J538" s="11">
        <f t="shared" si="101"/>
        <v>56.1785014436159</v>
      </c>
      <c r="K538" s="11">
        <f t="shared" si="100"/>
        <v>63.307739545662024</v>
      </c>
    </row>
    <row r="539" spans="2:11" ht="31.5" x14ac:dyDescent="0.25">
      <c r="B539" s="9" t="s">
        <v>151</v>
      </c>
      <c r="C539" s="33">
        <v>18</v>
      </c>
      <c r="D539" s="7">
        <v>0</v>
      </c>
      <c r="E539" s="8">
        <v>2122</v>
      </c>
      <c r="F539" s="2">
        <v>200</v>
      </c>
      <c r="G539" s="11">
        <f>G540</f>
        <v>9628600</v>
      </c>
      <c r="H539" s="11">
        <f>H540</f>
        <v>8474300</v>
      </c>
      <c r="I539" s="11">
        <f>I540</f>
        <v>5365993.1900000004</v>
      </c>
      <c r="J539" s="11">
        <f t="shared" si="101"/>
        <v>55.729734229275287</v>
      </c>
      <c r="K539" s="11">
        <f t="shared" ref="K539:K599" si="116">I539/H539*100</f>
        <v>63.320783899555131</v>
      </c>
    </row>
    <row r="540" spans="2:11" ht="31.5" x14ac:dyDescent="0.25">
      <c r="B540" s="9" t="s">
        <v>152</v>
      </c>
      <c r="C540" s="33">
        <v>18</v>
      </c>
      <c r="D540" s="7">
        <v>0</v>
      </c>
      <c r="E540" s="8">
        <v>2122</v>
      </c>
      <c r="F540" s="2">
        <v>240</v>
      </c>
      <c r="G540" s="11">
        <v>9628600</v>
      </c>
      <c r="H540" s="11">
        <v>8474300</v>
      </c>
      <c r="I540" s="11">
        <v>5365993.1900000004</v>
      </c>
      <c r="J540" s="11">
        <f t="shared" ref="J540:J600" si="117">I540/G540*100</f>
        <v>55.729734229275287</v>
      </c>
      <c r="K540" s="11">
        <f t="shared" si="116"/>
        <v>63.320783899555131</v>
      </c>
    </row>
    <row r="541" spans="2:11" ht="15.75" x14ac:dyDescent="0.25">
      <c r="B541" s="9" t="s">
        <v>177</v>
      </c>
      <c r="C541" s="33">
        <v>18</v>
      </c>
      <c r="D541" s="7">
        <v>0</v>
      </c>
      <c r="E541" s="8">
        <v>2122</v>
      </c>
      <c r="F541" s="1">
        <v>800</v>
      </c>
      <c r="G541" s="11">
        <f>G542</f>
        <v>0</v>
      </c>
      <c r="H541" s="11">
        <f>H542</f>
        <v>70000</v>
      </c>
      <c r="I541" s="11">
        <f>I542</f>
        <v>43210</v>
      </c>
      <c r="J541" s="11"/>
      <c r="K541" s="11">
        <f t="shared" si="116"/>
        <v>61.728571428571435</v>
      </c>
    </row>
    <row r="542" spans="2:11" ht="15.75" x14ac:dyDescent="0.25">
      <c r="B542" s="9" t="s">
        <v>178</v>
      </c>
      <c r="C542" s="33">
        <v>18</v>
      </c>
      <c r="D542" s="7">
        <v>0</v>
      </c>
      <c r="E542" s="8">
        <v>2122</v>
      </c>
      <c r="F542" s="1">
        <v>850</v>
      </c>
      <c r="G542" s="11"/>
      <c r="H542" s="11">
        <v>70000</v>
      </c>
      <c r="I542" s="11">
        <v>43210</v>
      </c>
      <c r="J542" s="11"/>
      <c r="K542" s="11">
        <f t="shared" si="116"/>
        <v>61.728571428571435</v>
      </c>
    </row>
    <row r="543" spans="2:11" ht="63" x14ac:dyDescent="0.25">
      <c r="B543" s="6" t="s">
        <v>243</v>
      </c>
      <c r="C543" s="33">
        <v>18</v>
      </c>
      <c r="D543" s="7">
        <v>0</v>
      </c>
      <c r="E543" s="8">
        <v>2123</v>
      </c>
      <c r="F543" s="2"/>
      <c r="G543" s="11">
        <f t="shared" ref="G543:I544" si="118">G544</f>
        <v>1750000</v>
      </c>
      <c r="H543" s="11">
        <f t="shared" si="118"/>
        <v>1750000</v>
      </c>
      <c r="I543" s="11">
        <f t="shared" si="118"/>
        <v>335145</v>
      </c>
      <c r="J543" s="11">
        <f t="shared" si="117"/>
        <v>19.151142857142858</v>
      </c>
      <c r="K543" s="11">
        <f t="shared" si="116"/>
        <v>19.151142857142858</v>
      </c>
    </row>
    <row r="544" spans="2:11" ht="31.5" x14ac:dyDescent="0.25">
      <c r="B544" s="9" t="s">
        <v>151</v>
      </c>
      <c r="C544" s="33">
        <v>18</v>
      </c>
      <c r="D544" s="7">
        <v>0</v>
      </c>
      <c r="E544" s="8">
        <v>2123</v>
      </c>
      <c r="F544" s="2">
        <v>200</v>
      </c>
      <c r="G544" s="11">
        <f t="shared" si="118"/>
        <v>1750000</v>
      </c>
      <c r="H544" s="11">
        <f t="shared" si="118"/>
        <v>1750000</v>
      </c>
      <c r="I544" s="11">
        <f t="shared" si="118"/>
        <v>335145</v>
      </c>
      <c r="J544" s="11">
        <f t="shared" si="117"/>
        <v>19.151142857142858</v>
      </c>
      <c r="K544" s="11">
        <f t="shared" si="116"/>
        <v>19.151142857142858</v>
      </c>
    </row>
    <row r="545" spans="2:11" ht="31.5" x14ac:dyDescent="0.25">
      <c r="B545" s="9" t="s">
        <v>152</v>
      </c>
      <c r="C545" s="33">
        <v>18</v>
      </c>
      <c r="D545" s="7">
        <v>0</v>
      </c>
      <c r="E545" s="8">
        <v>2123</v>
      </c>
      <c r="F545" s="2">
        <v>240</v>
      </c>
      <c r="G545" s="11">
        <v>1750000</v>
      </c>
      <c r="H545" s="11">
        <v>1750000</v>
      </c>
      <c r="I545" s="11">
        <v>335145</v>
      </c>
      <c r="J545" s="11">
        <f t="shared" si="117"/>
        <v>19.151142857142858</v>
      </c>
      <c r="K545" s="11">
        <f t="shared" si="116"/>
        <v>19.151142857142858</v>
      </c>
    </row>
    <row r="546" spans="2:11" ht="63" x14ac:dyDescent="0.25">
      <c r="B546" s="6" t="s">
        <v>244</v>
      </c>
      <c r="C546" s="33">
        <v>18</v>
      </c>
      <c r="D546" s="7">
        <v>0</v>
      </c>
      <c r="E546" s="8">
        <v>4203</v>
      </c>
      <c r="F546" s="2"/>
      <c r="G546" s="11">
        <f t="shared" ref="G546:I547" si="119">G547</f>
        <v>2804000</v>
      </c>
      <c r="H546" s="11">
        <f t="shared" si="119"/>
        <v>2804000</v>
      </c>
      <c r="I546" s="11">
        <f t="shared" si="119"/>
        <v>0</v>
      </c>
      <c r="J546" s="11">
        <f t="shared" si="117"/>
        <v>0</v>
      </c>
      <c r="K546" s="11">
        <f t="shared" si="116"/>
        <v>0</v>
      </c>
    </row>
    <row r="547" spans="2:11" ht="31.5" x14ac:dyDescent="0.25">
      <c r="B547" s="9" t="s">
        <v>5</v>
      </c>
      <c r="C547" s="33">
        <v>18</v>
      </c>
      <c r="D547" s="7">
        <v>0</v>
      </c>
      <c r="E547" s="8">
        <v>4203</v>
      </c>
      <c r="F547" s="2">
        <v>400</v>
      </c>
      <c r="G547" s="11">
        <f t="shared" si="119"/>
        <v>2804000</v>
      </c>
      <c r="H547" s="11">
        <f t="shared" si="119"/>
        <v>2804000</v>
      </c>
      <c r="I547" s="11">
        <f t="shared" si="119"/>
        <v>0</v>
      </c>
      <c r="J547" s="11">
        <f t="shared" si="117"/>
        <v>0</v>
      </c>
      <c r="K547" s="11">
        <f t="shared" si="116"/>
        <v>0</v>
      </c>
    </row>
    <row r="548" spans="2:11" ht="15.75" x14ac:dyDescent="0.25">
      <c r="B548" s="9" t="s">
        <v>6</v>
      </c>
      <c r="C548" s="33">
        <v>18</v>
      </c>
      <c r="D548" s="7">
        <v>0</v>
      </c>
      <c r="E548" s="8">
        <v>4203</v>
      </c>
      <c r="F548" s="2">
        <v>410</v>
      </c>
      <c r="G548" s="11">
        <v>2804000</v>
      </c>
      <c r="H548" s="11">
        <v>2804000</v>
      </c>
      <c r="I548" s="11"/>
      <c r="J548" s="11">
        <f t="shared" si="117"/>
        <v>0</v>
      </c>
      <c r="K548" s="11">
        <f t="shared" si="116"/>
        <v>0</v>
      </c>
    </row>
    <row r="549" spans="2:11" ht="63" x14ac:dyDescent="0.25">
      <c r="B549" s="9" t="s">
        <v>245</v>
      </c>
      <c r="C549" s="33">
        <v>18</v>
      </c>
      <c r="D549" s="7">
        <v>0</v>
      </c>
      <c r="E549" s="8">
        <v>4205</v>
      </c>
      <c r="F549" s="1"/>
      <c r="G549" s="11">
        <f t="shared" ref="G549:I550" si="120">G550</f>
        <v>6997000</v>
      </c>
      <c r="H549" s="11">
        <f t="shared" si="120"/>
        <v>6997000</v>
      </c>
      <c r="I549" s="11">
        <f t="shared" si="120"/>
        <v>6997000</v>
      </c>
      <c r="J549" s="11">
        <f t="shared" si="117"/>
        <v>100</v>
      </c>
      <c r="K549" s="11">
        <f t="shared" si="116"/>
        <v>100</v>
      </c>
    </row>
    <row r="550" spans="2:11" ht="31.5" x14ac:dyDescent="0.25">
      <c r="B550" s="9" t="s">
        <v>5</v>
      </c>
      <c r="C550" s="33">
        <v>18</v>
      </c>
      <c r="D550" s="7">
        <v>0</v>
      </c>
      <c r="E550" s="8">
        <v>4205</v>
      </c>
      <c r="F550" s="1">
        <v>400</v>
      </c>
      <c r="G550" s="11">
        <f t="shared" si="120"/>
        <v>6997000</v>
      </c>
      <c r="H550" s="11">
        <f t="shared" si="120"/>
        <v>6997000</v>
      </c>
      <c r="I550" s="11">
        <f t="shared" si="120"/>
        <v>6997000</v>
      </c>
      <c r="J550" s="11">
        <f t="shared" si="117"/>
        <v>100</v>
      </c>
      <c r="K550" s="11">
        <f t="shared" si="116"/>
        <v>100</v>
      </c>
    </row>
    <row r="551" spans="2:11" ht="15.75" x14ac:dyDescent="0.25">
      <c r="B551" s="9" t="s">
        <v>6</v>
      </c>
      <c r="C551" s="33">
        <v>18</v>
      </c>
      <c r="D551" s="7">
        <v>0</v>
      </c>
      <c r="E551" s="8">
        <v>4205</v>
      </c>
      <c r="F551" s="1">
        <v>410</v>
      </c>
      <c r="G551" s="11">
        <v>6997000</v>
      </c>
      <c r="H551" s="11">
        <v>6997000</v>
      </c>
      <c r="I551" s="11">
        <v>6997000</v>
      </c>
      <c r="J551" s="11">
        <f t="shared" si="117"/>
        <v>100</v>
      </c>
      <c r="K551" s="11">
        <f t="shared" si="116"/>
        <v>100</v>
      </c>
    </row>
    <row r="552" spans="2:11" ht="94.5" x14ac:dyDescent="0.25">
      <c r="B552" s="6" t="s">
        <v>246</v>
      </c>
      <c r="C552" s="33">
        <v>18</v>
      </c>
      <c r="D552" s="7">
        <v>0</v>
      </c>
      <c r="E552" s="8">
        <v>5420</v>
      </c>
      <c r="F552" s="2"/>
      <c r="G552" s="11">
        <f t="shared" ref="G552:I553" si="121">G553</f>
        <v>3350700</v>
      </c>
      <c r="H552" s="11">
        <f t="shared" si="121"/>
        <v>3350700</v>
      </c>
      <c r="I552" s="11">
        <f t="shared" si="121"/>
        <v>3350613.26</v>
      </c>
      <c r="J552" s="11">
        <f t="shared" si="117"/>
        <v>99.997411287193714</v>
      </c>
      <c r="K552" s="11">
        <f t="shared" si="116"/>
        <v>99.997411287193714</v>
      </c>
    </row>
    <row r="553" spans="2:11" ht="31.5" x14ac:dyDescent="0.25">
      <c r="B553" s="9" t="s">
        <v>151</v>
      </c>
      <c r="C553" s="33">
        <v>18</v>
      </c>
      <c r="D553" s="7">
        <v>0</v>
      </c>
      <c r="E553" s="8">
        <v>5420</v>
      </c>
      <c r="F553" s="2">
        <v>200</v>
      </c>
      <c r="G553" s="11">
        <f t="shared" si="121"/>
        <v>3350700</v>
      </c>
      <c r="H553" s="11">
        <f t="shared" si="121"/>
        <v>3350700</v>
      </c>
      <c r="I553" s="11">
        <f t="shared" si="121"/>
        <v>3350613.26</v>
      </c>
      <c r="J553" s="11">
        <f t="shared" si="117"/>
        <v>99.997411287193714</v>
      </c>
      <c r="K553" s="11">
        <f t="shared" si="116"/>
        <v>99.997411287193714</v>
      </c>
    </row>
    <row r="554" spans="2:11" ht="31.5" x14ac:dyDescent="0.25">
      <c r="B554" s="9" t="s">
        <v>152</v>
      </c>
      <c r="C554" s="33">
        <v>18</v>
      </c>
      <c r="D554" s="7">
        <v>0</v>
      </c>
      <c r="E554" s="8">
        <v>5420</v>
      </c>
      <c r="F554" s="2">
        <v>240</v>
      </c>
      <c r="G554" s="11">
        <v>3350700</v>
      </c>
      <c r="H554" s="11">
        <v>3350700</v>
      </c>
      <c r="I554" s="11">
        <v>3350613.26</v>
      </c>
      <c r="J554" s="11">
        <f t="shared" si="117"/>
        <v>99.997411287193714</v>
      </c>
      <c r="K554" s="11">
        <f t="shared" si="116"/>
        <v>99.997411287193714</v>
      </c>
    </row>
    <row r="555" spans="2:11" ht="63" x14ac:dyDescent="0.25">
      <c r="B555" s="6" t="s">
        <v>247</v>
      </c>
      <c r="C555" s="33">
        <v>18</v>
      </c>
      <c r="D555" s="7">
        <v>0</v>
      </c>
      <c r="E555" s="8">
        <v>5422</v>
      </c>
      <c r="F555" s="2"/>
      <c r="G555" s="11">
        <f t="shared" ref="G555:I556" si="122">G556</f>
        <v>53276000</v>
      </c>
      <c r="H555" s="11">
        <f t="shared" si="122"/>
        <v>53276000</v>
      </c>
      <c r="I555" s="11">
        <f t="shared" si="122"/>
        <v>34709960.259999998</v>
      </c>
      <c r="J555" s="11">
        <f t="shared" si="117"/>
        <v>65.151213041519625</v>
      </c>
      <c r="K555" s="11">
        <f t="shared" si="116"/>
        <v>65.151213041519625</v>
      </c>
    </row>
    <row r="556" spans="2:11" ht="31.5" x14ac:dyDescent="0.25">
      <c r="B556" s="9" t="s">
        <v>5</v>
      </c>
      <c r="C556" s="33">
        <v>18</v>
      </c>
      <c r="D556" s="7">
        <v>0</v>
      </c>
      <c r="E556" s="8">
        <v>5422</v>
      </c>
      <c r="F556" s="2">
        <v>400</v>
      </c>
      <c r="G556" s="11">
        <f t="shared" si="122"/>
        <v>53276000</v>
      </c>
      <c r="H556" s="11">
        <f t="shared" si="122"/>
        <v>53276000</v>
      </c>
      <c r="I556" s="11">
        <f t="shared" si="122"/>
        <v>34709960.259999998</v>
      </c>
      <c r="J556" s="11">
        <f t="shared" si="117"/>
        <v>65.151213041519625</v>
      </c>
      <c r="K556" s="11">
        <f t="shared" si="116"/>
        <v>65.151213041519625</v>
      </c>
    </row>
    <row r="557" spans="2:11" ht="15.75" x14ac:dyDescent="0.25">
      <c r="B557" s="9" t="s">
        <v>6</v>
      </c>
      <c r="C557" s="33">
        <v>18</v>
      </c>
      <c r="D557" s="7">
        <v>0</v>
      </c>
      <c r="E557" s="8">
        <v>5422</v>
      </c>
      <c r="F557" s="2">
        <v>410</v>
      </c>
      <c r="G557" s="11">
        <v>53276000</v>
      </c>
      <c r="H557" s="11">
        <v>53276000</v>
      </c>
      <c r="I557" s="11">
        <v>34709960.259999998</v>
      </c>
      <c r="J557" s="11">
        <f t="shared" si="117"/>
        <v>65.151213041519625</v>
      </c>
      <c r="K557" s="11">
        <f t="shared" si="116"/>
        <v>65.151213041519625</v>
      </c>
    </row>
    <row r="558" spans="2:11" ht="63" x14ac:dyDescent="0.25">
      <c r="B558" s="9" t="s">
        <v>248</v>
      </c>
      <c r="C558" s="33">
        <v>18</v>
      </c>
      <c r="D558" s="7">
        <v>0</v>
      </c>
      <c r="E558" s="8">
        <v>7810</v>
      </c>
      <c r="F558" s="1"/>
      <c r="G558" s="11">
        <f t="shared" ref="G558:I559" si="123">G559</f>
        <v>0</v>
      </c>
      <c r="H558" s="11">
        <f t="shared" si="123"/>
        <v>3084300</v>
      </c>
      <c r="I558" s="11">
        <f t="shared" si="123"/>
        <v>2697930.4</v>
      </c>
      <c r="J558" s="11"/>
      <c r="K558" s="11">
        <f t="shared" si="116"/>
        <v>87.473021431118894</v>
      </c>
    </row>
    <row r="559" spans="2:11" ht="15.75" x14ac:dyDescent="0.25">
      <c r="B559" s="9" t="s">
        <v>177</v>
      </c>
      <c r="C559" s="33">
        <v>18</v>
      </c>
      <c r="D559" s="7">
        <v>0</v>
      </c>
      <c r="E559" s="8">
        <v>7810</v>
      </c>
      <c r="F559" s="1">
        <v>800</v>
      </c>
      <c r="G559" s="11">
        <f t="shared" si="123"/>
        <v>0</v>
      </c>
      <c r="H559" s="11">
        <f t="shared" si="123"/>
        <v>3084300</v>
      </c>
      <c r="I559" s="11">
        <f t="shared" si="123"/>
        <v>2697930.4</v>
      </c>
      <c r="J559" s="11"/>
      <c r="K559" s="11">
        <f t="shared" si="116"/>
        <v>87.473021431118894</v>
      </c>
    </row>
    <row r="560" spans="2:11" ht="47.25" x14ac:dyDescent="0.25">
      <c r="B560" s="9" t="s">
        <v>196</v>
      </c>
      <c r="C560" s="33">
        <v>18</v>
      </c>
      <c r="D560" s="7">
        <v>0</v>
      </c>
      <c r="E560" s="8">
        <v>7810</v>
      </c>
      <c r="F560" s="1">
        <v>810</v>
      </c>
      <c r="G560" s="11"/>
      <c r="H560" s="11">
        <v>3084300</v>
      </c>
      <c r="I560" s="11">
        <v>2697930.4</v>
      </c>
      <c r="J560" s="11"/>
      <c r="K560" s="11">
        <f t="shared" si="116"/>
        <v>87.473021431118894</v>
      </c>
    </row>
    <row r="561" spans="2:11" ht="47.25" x14ac:dyDescent="0.25">
      <c r="B561" s="6" t="s">
        <v>249</v>
      </c>
      <c r="C561" s="33">
        <v>19</v>
      </c>
      <c r="D561" s="7">
        <v>0</v>
      </c>
      <c r="E561" s="8">
        <v>0</v>
      </c>
      <c r="F561" s="2"/>
      <c r="G561" s="11">
        <f>G562</f>
        <v>1221700</v>
      </c>
      <c r="H561" s="11">
        <f>H562</f>
        <v>1221700</v>
      </c>
      <c r="I561" s="11">
        <f>I562</f>
        <v>694130.12</v>
      </c>
      <c r="J561" s="11">
        <f t="shared" si="117"/>
        <v>56.816740607350411</v>
      </c>
      <c r="K561" s="11">
        <f t="shared" si="116"/>
        <v>56.816740607350411</v>
      </c>
    </row>
    <row r="562" spans="2:11" ht="94.5" x14ac:dyDescent="0.25">
      <c r="B562" s="6" t="s">
        <v>250</v>
      </c>
      <c r="C562" s="33">
        <v>19</v>
      </c>
      <c r="D562" s="7">
        <v>0</v>
      </c>
      <c r="E562" s="8">
        <v>2124</v>
      </c>
      <c r="F562" s="2"/>
      <c r="G562" s="11">
        <f>G563+G565</f>
        <v>1221700</v>
      </c>
      <c r="H562" s="11">
        <f>H563+H565</f>
        <v>1221700</v>
      </c>
      <c r="I562" s="11">
        <f>I563+I565</f>
        <v>694130.12</v>
      </c>
      <c r="J562" s="11">
        <f t="shared" si="117"/>
        <v>56.816740607350411</v>
      </c>
      <c r="K562" s="11">
        <f t="shared" si="116"/>
        <v>56.816740607350411</v>
      </c>
    </row>
    <row r="563" spans="2:11" ht="63" x14ac:dyDescent="0.25">
      <c r="B563" s="9" t="s">
        <v>160</v>
      </c>
      <c r="C563" s="33">
        <v>19</v>
      </c>
      <c r="D563" s="7">
        <v>0</v>
      </c>
      <c r="E563" s="8">
        <v>2124</v>
      </c>
      <c r="F563" s="2">
        <v>100</v>
      </c>
      <c r="G563" s="11">
        <f>G564</f>
        <v>58300</v>
      </c>
      <c r="H563" s="11">
        <f>H564</f>
        <v>58300</v>
      </c>
      <c r="I563" s="11">
        <f>I564</f>
        <v>44500</v>
      </c>
      <c r="J563" s="11">
        <f t="shared" si="117"/>
        <v>76.329331046312177</v>
      </c>
      <c r="K563" s="11">
        <f t="shared" si="116"/>
        <v>76.329331046312177</v>
      </c>
    </row>
    <row r="564" spans="2:11" ht="31.5" x14ac:dyDescent="0.25">
      <c r="B564" s="9" t="s">
        <v>188</v>
      </c>
      <c r="C564" s="33">
        <v>19</v>
      </c>
      <c r="D564" s="7">
        <v>0</v>
      </c>
      <c r="E564" s="8">
        <v>2124</v>
      </c>
      <c r="F564" s="2">
        <v>120</v>
      </c>
      <c r="G564" s="11">
        <v>58300</v>
      </c>
      <c r="H564" s="11">
        <v>58300</v>
      </c>
      <c r="I564" s="11">
        <v>44500</v>
      </c>
      <c r="J564" s="11">
        <f t="shared" si="117"/>
        <v>76.329331046312177</v>
      </c>
      <c r="K564" s="11">
        <f t="shared" si="116"/>
        <v>76.329331046312177</v>
      </c>
    </row>
    <row r="565" spans="2:11" ht="31.5" x14ac:dyDescent="0.25">
      <c r="B565" s="9" t="s">
        <v>151</v>
      </c>
      <c r="C565" s="33">
        <v>19</v>
      </c>
      <c r="D565" s="7">
        <v>0</v>
      </c>
      <c r="E565" s="8">
        <v>2124</v>
      </c>
      <c r="F565" s="2">
        <v>200</v>
      </c>
      <c r="G565" s="11">
        <f>G566</f>
        <v>1163400</v>
      </c>
      <c r="H565" s="11">
        <f>H566</f>
        <v>1163400</v>
      </c>
      <c r="I565" s="11">
        <f>I566</f>
        <v>649630.12</v>
      </c>
      <c r="J565" s="11">
        <f t="shared" si="117"/>
        <v>55.838930720302557</v>
      </c>
      <c r="K565" s="11">
        <f t="shared" si="116"/>
        <v>55.838930720302557</v>
      </c>
    </row>
    <row r="566" spans="2:11" ht="31.5" x14ac:dyDescent="0.25">
      <c r="B566" s="9" t="s">
        <v>152</v>
      </c>
      <c r="C566" s="33">
        <v>19</v>
      </c>
      <c r="D566" s="7">
        <v>0</v>
      </c>
      <c r="E566" s="8">
        <v>2124</v>
      </c>
      <c r="F566" s="2">
        <v>240</v>
      </c>
      <c r="G566" s="11">
        <v>1163400</v>
      </c>
      <c r="H566" s="11">
        <v>1163400</v>
      </c>
      <c r="I566" s="11">
        <v>649630.12</v>
      </c>
      <c r="J566" s="11">
        <f t="shared" si="117"/>
        <v>55.838930720302557</v>
      </c>
      <c r="K566" s="11">
        <f t="shared" si="116"/>
        <v>55.838930720302557</v>
      </c>
    </row>
    <row r="567" spans="2:11" ht="31.5" x14ac:dyDescent="0.25">
      <c r="B567" s="6" t="s">
        <v>251</v>
      </c>
      <c r="C567" s="33">
        <v>20</v>
      </c>
      <c r="D567" s="7">
        <v>0</v>
      </c>
      <c r="E567" s="8">
        <v>0</v>
      </c>
      <c r="F567" s="2"/>
      <c r="G567" s="11">
        <f>G568+G571+G582+G585+G588+G574+G577</f>
        <v>49845947.509999998</v>
      </c>
      <c r="H567" s="11">
        <f>H568+H571+H582+H585+H588+H574+H577</f>
        <v>50202197.509999998</v>
      </c>
      <c r="I567" s="11">
        <f>I568+I571+I582+I585+I588+I574+I577</f>
        <v>36736465.089999996</v>
      </c>
      <c r="J567" s="11">
        <f t="shared" si="117"/>
        <v>73.700003561232336</v>
      </c>
      <c r="K567" s="11">
        <f t="shared" si="116"/>
        <v>73.177006011902762</v>
      </c>
    </row>
    <row r="568" spans="2:11" ht="47.25" x14ac:dyDescent="0.25">
      <c r="B568" s="6" t="s">
        <v>252</v>
      </c>
      <c r="C568" s="33">
        <v>20</v>
      </c>
      <c r="D568" s="7">
        <v>0</v>
      </c>
      <c r="E568" s="8">
        <v>2125</v>
      </c>
      <c r="F568" s="2"/>
      <c r="G568" s="11">
        <f t="shared" ref="G568:I569" si="124">G569</f>
        <v>10099341.300000001</v>
      </c>
      <c r="H568" s="11">
        <f t="shared" si="124"/>
        <v>10099341.300000001</v>
      </c>
      <c r="I568" s="11">
        <f t="shared" si="124"/>
        <v>6812037.6200000001</v>
      </c>
      <c r="J568" s="11">
        <f t="shared" si="117"/>
        <v>67.450315992390514</v>
      </c>
      <c r="K568" s="11">
        <f t="shared" si="116"/>
        <v>67.450315992390514</v>
      </c>
    </row>
    <row r="569" spans="2:11" ht="31.5" x14ac:dyDescent="0.25">
      <c r="B569" s="9" t="s">
        <v>151</v>
      </c>
      <c r="C569" s="33">
        <v>20</v>
      </c>
      <c r="D569" s="7">
        <v>0</v>
      </c>
      <c r="E569" s="8">
        <v>2125</v>
      </c>
      <c r="F569" s="2">
        <v>200</v>
      </c>
      <c r="G569" s="11">
        <f t="shared" si="124"/>
        <v>10099341.300000001</v>
      </c>
      <c r="H569" s="11">
        <f t="shared" si="124"/>
        <v>10099341.300000001</v>
      </c>
      <c r="I569" s="11">
        <f t="shared" si="124"/>
        <v>6812037.6200000001</v>
      </c>
      <c r="J569" s="11">
        <f t="shared" si="117"/>
        <v>67.450315992390514</v>
      </c>
      <c r="K569" s="11">
        <f t="shared" si="116"/>
        <v>67.450315992390514</v>
      </c>
    </row>
    <row r="570" spans="2:11" ht="31.5" x14ac:dyDescent="0.25">
      <c r="B570" s="9" t="s">
        <v>152</v>
      </c>
      <c r="C570" s="33">
        <v>20</v>
      </c>
      <c r="D570" s="7">
        <v>0</v>
      </c>
      <c r="E570" s="8">
        <v>2125</v>
      </c>
      <c r="F570" s="2">
        <v>240</v>
      </c>
      <c r="G570" s="11">
        <v>10099341.300000001</v>
      </c>
      <c r="H570" s="11">
        <v>10099341.300000001</v>
      </c>
      <c r="I570" s="11">
        <v>6812037.6200000001</v>
      </c>
      <c r="J570" s="11">
        <f t="shared" si="117"/>
        <v>67.450315992390514</v>
      </c>
      <c r="K570" s="11">
        <f t="shared" si="116"/>
        <v>67.450315992390514</v>
      </c>
    </row>
    <row r="571" spans="2:11" ht="110.25" x14ac:dyDescent="0.25">
      <c r="B571" s="6" t="s">
        <v>253</v>
      </c>
      <c r="C571" s="33">
        <v>20</v>
      </c>
      <c r="D571" s="7">
        <v>0</v>
      </c>
      <c r="E571" s="8">
        <v>2126</v>
      </c>
      <c r="F571" s="2"/>
      <c r="G571" s="11">
        <f t="shared" ref="G571:I572" si="125">G572</f>
        <v>6658399.29</v>
      </c>
      <c r="H571" s="11">
        <f t="shared" si="125"/>
        <v>8962199.2899999991</v>
      </c>
      <c r="I571" s="11">
        <f t="shared" si="125"/>
        <v>6041711.4199999999</v>
      </c>
      <c r="J571" s="11">
        <f t="shared" si="117"/>
        <v>90.738196327063463</v>
      </c>
      <c r="K571" s="11">
        <f t="shared" si="116"/>
        <v>67.413267932362615</v>
      </c>
    </row>
    <row r="572" spans="2:11" ht="31.5" x14ac:dyDescent="0.25">
      <c r="B572" s="9" t="s">
        <v>151</v>
      </c>
      <c r="C572" s="33">
        <v>20</v>
      </c>
      <c r="D572" s="7">
        <v>0</v>
      </c>
      <c r="E572" s="8">
        <v>2126</v>
      </c>
      <c r="F572" s="2">
        <v>200</v>
      </c>
      <c r="G572" s="11">
        <f t="shared" si="125"/>
        <v>6658399.29</v>
      </c>
      <c r="H572" s="11">
        <f t="shared" si="125"/>
        <v>8962199.2899999991</v>
      </c>
      <c r="I572" s="11">
        <f t="shared" si="125"/>
        <v>6041711.4199999999</v>
      </c>
      <c r="J572" s="11">
        <f t="shared" si="117"/>
        <v>90.738196327063463</v>
      </c>
      <c r="K572" s="11">
        <f t="shared" si="116"/>
        <v>67.413267932362615</v>
      </c>
    </row>
    <row r="573" spans="2:11" ht="31.5" x14ac:dyDescent="0.25">
      <c r="B573" s="9" t="s">
        <v>152</v>
      </c>
      <c r="C573" s="33">
        <v>20</v>
      </c>
      <c r="D573" s="7">
        <v>0</v>
      </c>
      <c r="E573" s="8">
        <v>2126</v>
      </c>
      <c r="F573" s="2">
        <v>240</v>
      </c>
      <c r="G573" s="11">
        <v>6658399.29</v>
      </c>
      <c r="H573" s="11">
        <v>8962199.2899999991</v>
      </c>
      <c r="I573" s="11">
        <v>6041711.4199999999</v>
      </c>
      <c r="J573" s="11">
        <f t="shared" si="117"/>
        <v>90.738196327063463</v>
      </c>
      <c r="K573" s="11">
        <f t="shared" si="116"/>
        <v>67.413267932362615</v>
      </c>
    </row>
    <row r="574" spans="2:11" ht="47.25" x14ac:dyDescent="0.25">
      <c r="B574" s="6" t="s">
        <v>254</v>
      </c>
      <c r="C574" s="33">
        <v>20</v>
      </c>
      <c r="D574" s="7">
        <v>0</v>
      </c>
      <c r="E574" s="8">
        <v>4205</v>
      </c>
      <c r="F574" s="2"/>
      <c r="G574" s="11">
        <f t="shared" ref="G574:I575" si="126">G575</f>
        <v>2648596.54</v>
      </c>
      <c r="H574" s="11">
        <f t="shared" si="126"/>
        <v>2648596.54</v>
      </c>
      <c r="I574" s="11">
        <f t="shared" si="126"/>
        <v>1918849.58</v>
      </c>
      <c r="J574" s="11">
        <f t="shared" si="117"/>
        <v>72.447787007982726</v>
      </c>
      <c r="K574" s="11">
        <f t="shared" si="116"/>
        <v>72.447787007982726</v>
      </c>
    </row>
    <row r="575" spans="2:11" ht="31.5" x14ac:dyDescent="0.25">
      <c r="B575" s="9" t="s">
        <v>5</v>
      </c>
      <c r="C575" s="33">
        <v>20</v>
      </c>
      <c r="D575" s="7">
        <v>0</v>
      </c>
      <c r="E575" s="8">
        <v>4205</v>
      </c>
      <c r="F575" s="2">
        <v>400</v>
      </c>
      <c r="G575" s="11">
        <f t="shared" si="126"/>
        <v>2648596.54</v>
      </c>
      <c r="H575" s="11">
        <f t="shared" si="126"/>
        <v>2648596.54</v>
      </c>
      <c r="I575" s="11">
        <f t="shared" si="126"/>
        <v>1918849.58</v>
      </c>
      <c r="J575" s="11">
        <f t="shared" si="117"/>
        <v>72.447787007982726</v>
      </c>
      <c r="K575" s="11">
        <f t="shared" si="116"/>
        <v>72.447787007982726</v>
      </c>
    </row>
    <row r="576" spans="2:11" ht="15.75" x14ac:dyDescent="0.25">
      <c r="B576" s="9" t="s">
        <v>6</v>
      </c>
      <c r="C576" s="33">
        <v>20</v>
      </c>
      <c r="D576" s="7">
        <v>0</v>
      </c>
      <c r="E576" s="8">
        <v>4205</v>
      </c>
      <c r="F576" s="2">
        <v>410</v>
      </c>
      <c r="G576" s="11">
        <v>2648596.54</v>
      </c>
      <c r="H576" s="11">
        <v>2648596.54</v>
      </c>
      <c r="I576" s="11">
        <v>1918849.58</v>
      </c>
      <c r="J576" s="11">
        <f t="shared" si="117"/>
        <v>72.447787007982726</v>
      </c>
      <c r="K576" s="11">
        <f t="shared" si="116"/>
        <v>72.447787007982726</v>
      </c>
    </row>
    <row r="577" spans="2:11" ht="63" x14ac:dyDescent="0.25">
      <c r="B577" s="9" t="s">
        <v>255</v>
      </c>
      <c r="C577" s="33">
        <v>20</v>
      </c>
      <c r="D577" s="7">
        <v>0</v>
      </c>
      <c r="E577" s="8">
        <v>5605</v>
      </c>
      <c r="F577" s="1"/>
      <c r="G577" s="11">
        <f>G578+G580</f>
        <v>0</v>
      </c>
      <c r="H577" s="11">
        <f>H578+H580</f>
        <v>356250</v>
      </c>
      <c r="I577" s="11">
        <f>I578+I580</f>
        <v>0</v>
      </c>
      <c r="J577" s="11"/>
      <c r="K577" s="11">
        <f t="shared" si="116"/>
        <v>0</v>
      </c>
    </row>
    <row r="578" spans="2:11" ht="63" x14ac:dyDescent="0.25">
      <c r="B578" s="9" t="s">
        <v>160</v>
      </c>
      <c r="C578" s="33">
        <v>20</v>
      </c>
      <c r="D578" s="7">
        <v>0</v>
      </c>
      <c r="E578" s="8">
        <v>5605</v>
      </c>
      <c r="F578" s="1">
        <v>100</v>
      </c>
      <c r="G578" s="11">
        <f>G579</f>
        <v>0</v>
      </c>
      <c r="H578" s="11">
        <f>H579</f>
        <v>71250</v>
      </c>
      <c r="I578" s="11">
        <f>I579</f>
        <v>0</v>
      </c>
      <c r="J578" s="11"/>
      <c r="K578" s="11">
        <f t="shared" si="116"/>
        <v>0</v>
      </c>
    </row>
    <row r="579" spans="2:11" ht="31.5" x14ac:dyDescent="0.25">
      <c r="B579" s="9" t="s">
        <v>188</v>
      </c>
      <c r="C579" s="33">
        <v>20</v>
      </c>
      <c r="D579" s="7">
        <v>0</v>
      </c>
      <c r="E579" s="8">
        <v>5605</v>
      </c>
      <c r="F579" s="1">
        <v>120</v>
      </c>
      <c r="G579" s="11"/>
      <c r="H579" s="11">
        <v>71250</v>
      </c>
      <c r="I579" s="11"/>
      <c r="J579" s="11"/>
      <c r="K579" s="11">
        <f t="shared" si="116"/>
        <v>0</v>
      </c>
    </row>
    <row r="580" spans="2:11" ht="31.5" x14ac:dyDescent="0.25">
      <c r="B580" s="9" t="s">
        <v>151</v>
      </c>
      <c r="C580" s="33">
        <v>20</v>
      </c>
      <c r="D580" s="7">
        <v>0</v>
      </c>
      <c r="E580" s="8">
        <v>5605</v>
      </c>
      <c r="F580" s="1">
        <v>200</v>
      </c>
      <c r="G580" s="11">
        <f>G581</f>
        <v>0</v>
      </c>
      <c r="H580" s="11">
        <f>H581</f>
        <v>285000</v>
      </c>
      <c r="I580" s="11">
        <f>I581</f>
        <v>0</v>
      </c>
      <c r="J580" s="11"/>
      <c r="K580" s="11">
        <f t="shared" si="116"/>
        <v>0</v>
      </c>
    </row>
    <row r="581" spans="2:11" ht="31.5" x14ac:dyDescent="0.25">
      <c r="B581" s="9" t="s">
        <v>152</v>
      </c>
      <c r="C581" s="33">
        <v>20</v>
      </c>
      <c r="D581" s="7">
        <v>0</v>
      </c>
      <c r="E581" s="8">
        <v>5605</v>
      </c>
      <c r="F581" s="1">
        <v>240</v>
      </c>
      <c r="G581" s="11"/>
      <c r="H581" s="11">
        <v>285000</v>
      </c>
      <c r="I581" s="11"/>
      <c r="J581" s="11"/>
      <c r="K581" s="11">
        <f t="shared" si="116"/>
        <v>0</v>
      </c>
    </row>
    <row r="582" spans="2:11" ht="63" x14ac:dyDescent="0.25">
      <c r="B582" s="6" t="s">
        <v>256</v>
      </c>
      <c r="C582" s="33">
        <v>20</v>
      </c>
      <c r="D582" s="7">
        <v>0</v>
      </c>
      <c r="E582" s="8">
        <v>7807</v>
      </c>
      <c r="F582" s="2"/>
      <c r="G582" s="11">
        <f t="shared" ref="G582:I583" si="127">G583</f>
        <v>18453410.379999999</v>
      </c>
      <c r="H582" s="11">
        <f t="shared" si="127"/>
        <v>18453410.379999999</v>
      </c>
      <c r="I582" s="11">
        <f t="shared" si="127"/>
        <v>15483240.189999999</v>
      </c>
      <c r="J582" s="11">
        <f t="shared" si="117"/>
        <v>83.904491750646258</v>
      </c>
      <c r="K582" s="11">
        <f t="shared" si="116"/>
        <v>83.904491750646258</v>
      </c>
    </row>
    <row r="583" spans="2:11" ht="15.75" x14ac:dyDescent="0.25">
      <c r="B583" s="9" t="s">
        <v>177</v>
      </c>
      <c r="C583" s="33">
        <v>20</v>
      </c>
      <c r="D583" s="7">
        <v>0</v>
      </c>
      <c r="E583" s="8">
        <v>7807</v>
      </c>
      <c r="F583" s="2">
        <v>800</v>
      </c>
      <c r="G583" s="11">
        <f t="shared" si="127"/>
        <v>18453410.379999999</v>
      </c>
      <c r="H583" s="11">
        <f t="shared" si="127"/>
        <v>18453410.379999999</v>
      </c>
      <c r="I583" s="11">
        <f t="shared" si="127"/>
        <v>15483240.189999999</v>
      </c>
      <c r="J583" s="11">
        <f t="shared" si="117"/>
        <v>83.904491750646258</v>
      </c>
      <c r="K583" s="11">
        <f t="shared" si="116"/>
        <v>83.904491750646258</v>
      </c>
    </row>
    <row r="584" spans="2:11" ht="47.25" x14ac:dyDescent="0.25">
      <c r="B584" s="9" t="s">
        <v>196</v>
      </c>
      <c r="C584" s="33">
        <v>20</v>
      </c>
      <c r="D584" s="7">
        <v>0</v>
      </c>
      <c r="E584" s="8">
        <v>7807</v>
      </c>
      <c r="F584" s="1">
        <v>810</v>
      </c>
      <c r="G584" s="11">
        <v>18453410.379999999</v>
      </c>
      <c r="H584" s="11">
        <v>18453410.379999999</v>
      </c>
      <c r="I584" s="11">
        <v>15483240.189999999</v>
      </c>
      <c r="J584" s="11">
        <f t="shared" si="117"/>
        <v>83.904491750646258</v>
      </c>
      <c r="K584" s="11">
        <f t="shared" si="116"/>
        <v>83.904491750646258</v>
      </c>
    </row>
    <row r="585" spans="2:11" ht="63" x14ac:dyDescent="0.25">
      <c r="B585" s="6" t="s">
        <v>257</v>
      </c>
      <c r="C585" s="33">
        <v>20</v>
      </c>
      <c r="D585" s="7">
        <v>0</v>
      </c>
      <c r="E585" s="8">
        <v>7808</v>
      </c>
      <c r="F585" s="2"/>
      <c r="G585" s="11">
        <f t="shared" ref="G585:I586" si="128">G586</f>
        <v>3993000</v>
      </c>
      <c r="H585" s="11">
        <f t="shared" si="128"/>
        <v>3993000</v>
      </c>
      <c r="I585" s="11">
        <f t="shared" si="128"/>
        <v>2768376.28</v>
      </c>
      <c r="J585" s="11">
        <f t="shared" si="117"/>
        <v>69.330735787628342</v>
      </c>
      <c r="K585" s="11">
        <f t="shared" si="116"/>
        <v>69.330735787628342</v>
      </c>
    </row>
    <row r="586" spans="2:11" ht="15.75" x14ac:dyDescent="0.25">
      <c r="B586" s="9" t="s">
        <v>177</v>
      </c>
      <c r="C586" s="33">
        <v>20</v>
      </c>
      <c r="D586" s="7">
        <v>0</v>
      </c>
      <c r="E586" s="8">
        <v>7808</v>
      </c>
      <c r="F586" s="2">
        <v>800</v>
      </c>
      <c r="G586" s="11">
        <f t="shared" si="128"/>
        <v>3993000</v>
      </c>
      <c r="H586" s="11">
        <f t="shared" si="128"/>
        <v>3993000</v>
      </c>
      <c r="I586" s="11">
        <f t="shared" si="128"/>
        <v>2768376.28</v>
      </c>
      <c r="J586" s="11">
        <f t="shared" si="117"/>
        <v>69.330735787628342</v>
      </c>
      <c r="K586" s="11">
        <f t="shared" si="116"/>
        <v>69.330735787628342</v>
      </c>
    </row>
    <row r="587" spans="2:11" ht="47.25" x14ac:dyDescent="0.25">
      <c r="B587" s="9" t="s">
        <v>196</v>
      </c>
      <c r="C587" s="33">
        <v>20</v>
      </c>
      <c r="D587" s="7">
        <v>0</v>
      </c>
      <c r="E587" s="8">
        <v>7808</v>
      </c>
      <c r="F587" s="1">
        <v>810</v>
      </c>
      <c r="G587" s="11">
        <v>3993000</v>
      </c>
      <c r="H587" s="11">
        <v>3993000</v>
      </c>
      <c r="I587" s="11">
        <v>2768376.28</v>
      </c>
      <c r="J587" s="11">
        <f t="shared" si="117"/>
        <v>69.330735787628342</v>
      </c>
      <c r="K587" s="11">
        <f t="shared" si="116"/>
        <v>69.330735787628342</v>
      </c>
    </row>
    <row r="588" spans="2:11" ht="78.75" x14ac:dyDescent="0.25">
      <c r="B588" s="6" t="s">
        <v>258</v>
      </c>
      <c r="C588" s="33">
        <v>20</v>
      </c>
      <c r="D588" s="7">
        <v>0</v>
      </c>
      <c r="E588" s="8">
        <v>7809</v>
      </c>
      <c r="F588" s="2"/>
      <c r="G588" s="11">
        <f t="shared" ref="G588:I589" si="129">G589</f>
        <v>7993200</v>
      </c>
      <c r="H588" s="11">
        <f t="shared" si="129"/>
        <v>5689400</v>
      </c>
      <c r="I588" s="11">
        <f t="shared" si="129"/>
        <v>3712250</v>
      </c>
      <c r="J588" s="11">
        <f t="shared" si="117"/>
        <v>46.442601211029377</v>
      </c>
      <c r="K588" s="11">
        <f t="shared" si="116"/>
        <v>65.248532358420917</v>
      </c>
    </row>
    <row r="589" spans="2:11" ht="15.75" x14ac:dyDescent="0.25">
      <c r="B589" s="9" t="s">
        <v>177</v>
      </c>
      <c r="C589" s="33">
        <v>20</v>
      </c>
      <c r="D589" s="7">
        <v>0</v>
      </c>
      <c r="E589" s="8">
        <v>7809</v>
      </c>
      <c r="F589" s="2">
        <v>800</v>
      </c>
      <c r="G589" s="11">
        <f t="shared" si="129"/>
        <v>7993200</v>
      </c>
      <c r="H589" s="11">
        <f t="shared" si="129"/>
        <v>5689400</v>
      </c>
      <c r="I589" s="11">
        <f t="shared" si="129"/>
        <v>3712250</v>
      </c>
      <c r="J589" s="11">
        <f t="shared" si="117"/>
        <v>46.442601211029377</v>
      </c>
      <c r="K589" s="11">
        <f t="shared" si="116"/>
        <v>65.248532358420917</v>
      </c>
    </row>
    <row r="590" spans="2:11" ht="47.25" x14ac:dyDescent="0.25">
      <c r="B590" s="9" t="s">
        <v>196</v>
      </c>
      <c r="C590" s="33">
        <v>20</v>
      </c>
      <c r="D590" s="7">
        <v>0</v>
      </c>
      <c r="E590" s="8">
        <v>7809</v>
      </c>
      <c r="F590" s="1">
        <v>810</v>
      </c>
      <c r="G590" s="11">
        <v>7993200</v>
      </c>
      <c r="H590" s="11">
        <v>5689400</v>
      </c>
      <c r="I590" s="11">
        <v>3712250</v>
      </c>
      <c r="J590" s="11">
        <f t="shared" si="117"/>
        <v>46.442601211029377</v>
      </c>
      <c r="K590" s="11">
        <f t="shared" si="116"/>
        <v>65.248532358420917</v>
      </c>
    </row>
    <row r="591" spans="2:11" ht="31.5" x14ac:dyDescent="0.25">
      <c r="B591" s="6" t="s">
        <v>259</v>
      </c>
      <c r="C591" s="33">
        <v>40</v>
      </c>
      <c r="D591" s="7">
        <v>0</v>
      </c>
      <c r="E591" s="8">
        <v>0</v>
      </c>
      <c r="F591" s="2"/>
      <c r="G591" s="11">
        <f>G592+G631+G637+G643+G654+G658</f>
        <v>609536800</v>
      </c>
      <c r="H591" s="11">
        <f>H592+H631+H637+H643+H654+H658</f>
        <v>606318100</v>
      </c>
      <c r="I591" s="11">
        <f>I592+I631+I637+I643+I654+I658</f>
        <v>456620897.60000002</v>
      </c>
      <c r="J591" s="11">
        <f t="shared" si="117"/>
        <v>74.912769434101449</v>
      </c>
      <c r="K591" s="11">
        <f t="shared" si="116"/>
        <v>75.310451329096068</v>
      </c>
    </row>
    <row r="592" spans="2:11" ht="31.5" x14ac:dyDescent="0.25">
      <c r="B592" s="6" t="s">
        <v>260</v>
      </c>
      <c r="C592" s="33">
        <v>40</v>
      </c>
      <c r="D592" s="7">
        <v>1</v>
      </c>
      <c r="E592" s="8">
        <v>0</v>
      </c>
      <c r="F592" s="2"/>
      <c r="G592" s="11">
        <f>G593+G600+G603+G610+G613+G616+G619+G628</f>
        <v>314962500</v>
      </c>
      <c r="H592" s="11">
        <f>H593+H600+H603+H610+H613+H616+H619+H628</f>
        <v>309070300</v>
      </c>
      <c r="I592" s="11">
        <f>I593+I600+I603+I610+I613+I616+I619+I628</f>
        <v>223779938.22</v>
      </c>
      <c r="J592" s="11">
        <f t="shared" si="117"/>
        <v>71.049708527205624</v>
      </c>
      <c r="K592" s="11">
        <f t="shared" si="116"/>
        <v>72.404219434866434</v>
      </c>
    </row>
    <row r="593" spans="2:11" ht="31.5" x14ac:dyDescent="0.25">
      <c r="B593" s="6" t="s">
        <v>261</v>
      </c>
      <c r="C593" s="33">
        <v>40</v>
      </c>
      <c r="D593" s="7">
        <v>1</v>
      </c>
      <c r="E593" s="8">
        <v>59</v>
      </c>
      <c r="F593" s="2"/>
      <c r="G593" s="11">
        <f>G594+G596+G598</f>
        <v>49976800</v>
      </c>
      <c r="H593" s="11">
        <f>H594+H596+H598</f>
        <v>50289800</v>
      </c>
      <c r="I593" s="11">
        <f>I594+I596+I598</f>
        <v>39273201.259999998</v>
      </c>
      <c r="J593" s="11">
        <f t="shared" si="117"/>
        <v>78.582864969345763</v>
      </c>
      <c r="K593" s="11">
        <f t="shared" si="116"/>
        <v>78.093771023149813</v>
      </c>
    </row>
    <row r="594" spans="2:11" ht="63" x14ac:dyDescent="0.25">
      <c r="B594" s="9" t="s">
        <v>160</v>
      </c>
      <c r="C594" s="33">
        <v>40</v>
      </c>
      <c r="D594" s="7">
        <v>1</v>
      </c>
      <c r="E594" s="8">
        <v>59</v>
      </c>
      <c r="F594" s="2">
        <v>100</v>
      </c>
      <c r="G594" s="11">
        <f>G595</f>
        <v>40432000</v>
      </c>
      <c r="H594" s="11">
        <f>H595</f>
        <v>40795000</v>
      </c>
      <c r="I594" s="11">
        <f>I595</f>
        <v>33586421.189999998</v>
      </c>
      <c r="J594" s="11">
        <f t="shared" si="117"/>
        <v>83.068908760387799</v>
      </c>
      <c r="K594" s="11">
        <f t="shared" si="116"/>
        <v>82.329749209461937</v>
      </c>
    </row>
    <row r="595" spans="2:11" ht="15.75" x14ac:dyDescent="0.25">
      <c r="B595" s="9" t="s">
        <v>161</v>
      </c>
      <c r="C595" s="33">
        <v>40</v>
      </c>
      <c r="D595" s="7">
        <v>1</v>
      </c>
      <c r="E595" s="8">
        <v>59</v>
      </c>
      <c r="F595" s="2">
        <v>110</v>
      </c>
      <c r="G595" s="11">
        <v>40432000</v>
      </c>
      <c r="H595" s="11">
        <v>40795000</v>
      </c>
      <c r="I595" s="11">
        <v>33586421.189999998</v>
      </c>
      <c r="J595" s="11">
        <f t="shared" si="117"/>
        <v>83.068908760387799</v>
      </c>
      <c r="K595" s="11">
        <f t="shared" si="116"/>
        <v>82.329749209461937</v>
      </c>
    </row>
    <row r="596" spans="2:11" ht="31.5" x14ac:dyDescent="0.25">
      <c r="B596" s="9" t="s">
        <v>151</v>
      </c>
      <c r="C596" s="33">
        <v>40</v>
      </c>
      <c r="D596" s="7">
        <v>1</v>
      </c>
      <c r="E596" s="8">
        <v>59</v>
      </c>
      <c r="F596" s="2">
        <v>200</v>
      </c>
      <c r="G596" s="11">
        <f>G597</f>
        <v>9398800</v>
      </c>
      <c r="H596" s="11">
        <f>H597</f>
        <v>9348800</v>
      </c>
      <c r="I596" s="11">
        <f>I597</f>
        <v>5593256.0700000003</v>
      </c>
      <c r="J596" s="11">
        <f t="shared" si="117"/>
        <v>59.510321211218454</v>
      </c>
      <c r="K596" s="11">
        <f t="shared" si="116"/>
        <v>59.828599071538605</v>
      </c>
    </row>
    <row r="597" spans="2:11" ht="31.5" x14ac:dyDescent="0.25">
      <c r="B597" s="9" t="s">
        <v>152</v>
      </c>
      <c r="C597" s="33">
        <v>40</v>
      </c>
      <c r="D597" s="7">
        <v>1</v>
      </c>
      <c r="E597" s="8">
        <v>59</v>
      </c>
      <c r="F597" s="2">
        <v>240</v>
      </c>
      <c r="G597" s="11">
        <v>9398800</v>
      </c>
      <c r="H597" s="11">
        <v>9348800</v>
      </c>
      <c r="I597" s="11">
        <v>5593256.0700000003</v>
      </c>
      <c r="J597" s="11">
        <f t="shared" si="117"/>
        <v>59.510321211218454</v>
      </c>
      <c r="K597" s="11">
        <f t="shared" si="116"/>
        <v>59.828599071538605</v>
      </c>
    </row>
    <row r="598" spans="2:11" ht="15.75" x14ac:dyDescent="0.25">
      <c r="B598" s="9" t="s">
        <v>177</v>
      </c>
      <c r="C598" s="33">
        <v>40</v>
      </c>
      <c r="D598" s="7">
        <v>1</v>
      </c>
      <c r="E598" s="8">
        <v>59</v>
      </c>
      <c r="F598" s="2">
        <v>800</v>
      </c>
      <c r="G598" s="11">
        <f>G599</f>
        <v>146000</v>
      </c>
      <c r="H598" s="11">
        <f>H599</f>
        <v>146000</v>
      </c>
      <c r="I598" s="11">
        <f>I599</f>
        <v>93524</v>
      </c>
      <c r="J598" s="11">
        <f t="shared" si="117"/>
        <v>64.057534246575344</v>
      </c>
      <c r="K598" s="11">
        <f t="shared" si="116"/>
        <v>64.057534246575344</v>
      </c>
    </row>
    <row r="599" spans="2:11" ht="15.75" x14ac:dyDescent="0.25">
      <c r="B599" s="6" t="s">
        <v>178</v>
      </c>
      <c r="C599" s="33">
        <v>40</v>
      </c>
      <c r="D599" s="7">
        <v>1</v>
      </c>
      <c r="E599" s="8">
        <v>59</v>
      </c>
      <c r="F599" s="2">
        <v>850</v>
      </c>
      <c r="G599" s="11">
        <v>146000</v>
      </c>
      <c r="H599" s="11">
        <v>146000</v>
      </c>
      <c r="I599" s="11">
        <v>93524</v>
      </c>
      <c r="J599" s="11">
        <f t="shared" si="117"/>
        <v>64.057534246575344</v>
      </c>
      <c r="K599" s="11">
        <f t="shared" si="116"/>
        <v>64.057534246575344</v>
      </c>
    </row>
    <row r="600" spans="2:11" ht="15.75" x14ac:dyDescent="0.25">
      <c r="B600" s="6" t="s">
        <v>262</v>
      </c>
      <c r="C600" s="33">
        <v>40</v>
      </c>
      <c r="D600" s="7">
        <v>1</v>
      </c>
      <c r="E600" s="8">
        <v>203</v>
      </c>
      <c r="F600" s="2"/>
      <c r="G600" s="11">
        <f t="shared" ref="G600:I601" si="130">G601</f>
        <v>4429000</v>
      </c>
      <c r="H600" s="11">
        <f t="shared" si="130"/>
        <v>4429000</v>
      </c>
      <c r="I600" s="11">
        <f t="shared" si="130"/>
        <v>3500012.53</v>
      </c>
      <c r="J600" s="11">
        <f t="shared" si="117"/>
        <v>79.024893429668097</v>
      </c>
      <c r="K600" s="11">
        <f t="shared" ref="K600:K662" si="131">I600/H600*100</f>
        <v>79.024893429668097</v>
      </c>
    </row>
    <row r="601" spans="2:11" ht="63" x14ac:dyDescent="0.25">
      <c r="B601" s="9" t="s">
        <v>160</v>
      </c>
      <c r="C601" s="33">
        <v>40</v>
      </c>
      <c r="D601" s="7">
        <v>1</v>
      </c>
      <c r="E601" s="8">
        <v>203</v>
      </c>
      <c r="F601" s="2">
        <v>100</v>
      </c>
      <c r="G601" s="11">
        <f t="shared" si="130"/>
        <v>4429000</v>
      </c>
      <c r="H601" s="11">
        <f t="shared" si="130"/>
        <v>4429000</v>
      </c>
      <c r="I601" s="11">
        <f t="shared" si="130"/>
        <v>3500012.53</v>
      </c>
      <c r="J601" s="11">
        <f t="shared" ref="J601:J662" si="132">I601/G601*100</f>
        <v>79.024893429668097</v>
      </c>
      <c r="K601" s="11">
        <f t="shared" si="131"/>
        <v>79.024893429668097</v>
      </c>
    </row>
    <row r="602" spans="2:11" ht="31.5" x14ac:dyDescent="0.25">
      <c r="B602" s="9" t="s">
        <v>188</v>
      </c>
      <c r="C602" s="33">
        <v>40</v>
      </c>
      <c r="D602" s="7">
        <v>1</v>
      </c>
      <c r="E602" s="8">
        <v>203</v>
      </c>
      <c r="F602" s="2">
        <v>120</v>
      </c>
      <c r="G602" s="11">
        <v>4429000</v>
      </c>
      <c r="H602" s="11">
        <v>4429000</v>
      </c>
      <c r="I602" s="11">
        <v>3500012.53</v>
      </c>
      <c r="J602" s="11">
        <f t="shared" si="132"/>
        <v>79.024893429668097</v>
      </c>
      <c r="K602" s="11">
        <f t="shared" si="131"/>
        <v>79.024893429668097</v>
      </c>
    </row>
    <row r="603" spans="2:11" ht="31.5" x14ac:dyDescent="0.25">
      <c r="B603" s="6" t="s">
        <v>263</v>
      </c>
      <c r="C603" s="33">
        <v>40</v>
      </c>
      <c r="D603" s="7">
        <v>1</v>
      </c>
      <c r="E603" s="8">
        <v>204</v>
      </c>
      <c r="F603" s="2"/>
      <c r="G603" s="11">
        <f>G604+G606+G608</f>
        <v>239595700</v>
      </c>
      <c r="H603" s="11">
        <f>H604+H606+H608</f>
        <v>234005978.5</v>
      </c>
      <c r="I603" s="11">
        <f>I604+I606+I608</f>
        <v>165887150.06999999</v>
      </c>
      <c r="J603" s="11">
        <f t="shared" si="132"/>
        <v>69.236280146096107</v>
      </c>
      <c r="K603" s="11">
        <f t="shared" si="131"/>
        <v>70.890133292043217</v>
      </c>
    </row>
    <row r="604" spans="2:11" ht="63" x14ac:dyDescent="0.25">
      <c r="B604" s="9" t="s">
        <v>160</v>
      </c>
      <c r="C604" s="33">
        <v>40</v>
      </c>
      <c r="D604" s="7">
        <v>1</v>
      </c>
      <c r="E604" s="8">
        <v>204</v>
      </c>
      <c r="F604" s="2">
        <v>100</v>
      </c>
      <c r="G604" s="11">
        <f>G605</f>
        <v>220862820</v>
      </c>
      <c r="H604" s="11">
        <f>H605</f>
        <v>214827886.08000001</v>
      </c>
      <c r="I604" s="11">
        <f>I605</f>
        <v>154874239.66999999</v>
      </c>
      <c r="J604" s="11">
        <f t="shared" si="132"/>
        <v>70.12236811519476</v>
      </c>
      <c r="K604" s="11">
        <f t="shared" si="131"/>
        <v>72.092242071555916</v>
      </c>
    </row>
    <row r="605" spans="2:11" ht="31.5" x14ac:dyDescent="0.25">
      <c r="B605" s="9" t="s">
        <v>188</v>
      </c>
      <c r="C605" s="33">
        <v>40</v>
      </c>
      <c r="D605" s="7">
        <v>1</v>
      </c>
      <c r="E605" s="8">
        <v>204</v>
      </c>
      <c r="F605" s="2">
        <v>120</v>
      </c>
      <c r="G605" s="11">
        <v>220862820</v>
      </c>
      <c r="H605" s="11">
        <v>214827886.08000001</v>
      </c>
      <c r="I605" s="11">
        <v>154874239.66999999</v>
      </c>
      <c r="J605" s="11">
        <f t="shared" si="132"/>
        <v>70.12236811519476</v>
      </c>
      <c r="K605" s="11">
        <f t="shared" si="131"/>
        <v>72.092242071555916</v>
      </c>
    </row>
    <row r="606" spans="2:11" ht="31.5" x14ac:dyDescent="0.25">
      <c r="B606" s="9" t="s">
        <v>151</v>
      </c>
      <c r="C606" s="33">
        <v>40</v>
      </c>
      <c r="D606" s="7">
        <v>1</v>
      </c>
      <c r="E606" s="8">
        <v>204</v>
      </c>
      <c r="F606" s="2">
        <v>200</v>
      </c>
      <c r="G606" s="11">
        <f>G607</f>
        <v>18732880</v>
      </c>
      <c r="H606" s="11">
        <f>H607</f>
        <v>19167892.420000002</v>
      </c>
      <c r="I606" s="11">
        <f>I607</f>
        <v>11002710.4</v>
      </c>
      <c r="J606" s="11">
        <f t="shared" si="132"/>
        <v>58.734750876533667</v>
      </c>
      <c r="K606" s="11">
        <f t="shared" si="131"/>
        <v>57.401774586963171</v>
      </c>
    </row>
    <row r="607" spans="2:11" ht="31.5" x14ac:dyDescent="0.25">
      <c r="B607" s="9" t="s">
        <v>152</v>
      </c>
      <c r="C607" s="33">
        <v>40</v>
      </c>
      <c r="D607" s="7">
        <v>1</v>
      </c>
      <c r="E607" s="8">
        <v>204</v>
      </c>
      <c r="F607" s="2">
        <v>240</v>
      </c>
      <c r="G607" s="11">
        <v>18732880</v>
      </c>
      <c r="H607" s="11">
        <v>19167892.420000002</v>
      </c>
      <c r="I607" s="11">
        <v>11002710.4</v>
      </c>
      <c r="J607" s="11">
        <f t="shared" si="132"/>
        <v>58.734750876533667</v>
      </c>
      <c r="K607" s="11">
        <f t="shared" si="131"/>
        <v>57.401774586963171</v>
      </c>
    </row>
    <row r="608" spans="2:11" ht="15.75" x14ac:dyDescent="0.25">
      <c r="B608" s="9" t="s">
        <v>177</v>
      </c>
      <c r="C608" s="33">
        <v>40</v>
      </c>
      <c r="D608" s="7">
        <v>1</v>
      </c>
      <c r="E608" s="8">
        <v>204</v>
      </c>
      <c r="F608" s="1">
        <v>800</v>
      </c>
      <c r="G608" s="11">
        <f>G609</f>
        <v>0</v>
      </c>
      <c r="H608" s="11">
        <f>H609</f>
        <v>10200</v>
      </c>
      <c r="I608" s="11">
        <f>I609</f>
        <v>10200</v>
      </c>
      <c r="J608" s="11"/>
      <c r="K608" s="11">
        <f t="shared" si="131"/>
        <v>100</v>
      </c>
    </row>
    <row r="609" spans="2:11" ht="15.75" x14ac:dyDescent="0.25">
      <c r="B609" s="9" t="s">
        <v>264</v>
      </c>
      <c r="C609" s="33">
        <v>40</v>
      </c>
      <c r="D609" s="7">
        <v>1</v>
      </c>
      <c r="E609" s="8">
        <v>204</v>
      </c>
      <c r="F609" s="1">
        <v>830</v>
      </c>
      <c r="G609" s="11"/>
      <c r="H609" s="11">
        <v>10200</v>
      </c>
      <c r="I609" s="11">
        <v>10200</v>
      </c>
      <c r="J609" s="11"/>
      <c r="K609" s="11">
        <f t="shared" si="131"/>
        <v>100</v>
      </c>
    </row>
    <row r="610" spans="2:11" ht="31.5" x14ac:dyDescent="0.25">
      <c r="B610" s="6" t="s">
        <v>265</v>
      </c>
      <c r="C610" s="33">
        <v>40</v>
      </c>
      <c r="D610" s="7">
        <v>1</v>
      </c>
      <c r="E610" s="8">
        <v>208</v>
      </c>
      <c r="F610" s="2"/>
      <c r="G610" s="11">
        <f t="shared" ref="G610:I611" si="133">G611</f>
        <v>4429000</v>
      </c>
      <c r="H610" s="11">
        <f t="shared" si="133"/>
        <v>4429000</v>
      </c>
      <c r="I610" s="11">
        <f t="shared" si="133"/>
        <v>3502604.8</v>
      </c>
      <c r="J610" s="11">
        <f t="shared" si="132"/>
        <v>79.083422894558581</v>
      </c>
      <c r="K610" s="11">
        <f t="shared" si="131"/>
        <v>79.083422894558581</v>
      </c>
    </row>
    <row r="611" spans="2:11" ht="63" x14ac:dyDescent="0.25">
      <c r="B611" s="9" t="s">
        <v>160</v>
      </c>
      <c r="C611" s="33">
        <v>40</v>
      </c>
      <c r="D611" s="7">
        <v>1</v>
      </c>
      <c r="E611" s="8">
        <v>208</v>
      </c>
      <c r="F611" s="2">
        <v>100</v>
      </c>
      <c r="G611" s="11">
        <f t="shared" si="133"/>
        <v>4429000</v>
      </c>
      <c r="H611" s="11">
        <f t="shared" si="133"/>
        <v>4429000</v>
      </c>
      <c r="I611" s="11">
        <f t="shared" si="133"/>
        <v>3502604.8</v>
      </c>
      <c r="J611" s="11">
        <f t="shared" si="132"/>
        <v>79.083422894558581</v>
      </c>
      <c r="K611" s="11">
        <f t="shared" si="131"/>
        <v>79.083422894558581</v>
      </c>
    </row>
    <row r="612" spans="2:11" ht="31.5" x14ac:dyDescent="0.25">
      <c r="B612" s="9" t="s">
        <v>188</v>
      </c>
      <c r="C612" s="33">
        <v>40</v>
      </c>
      <c r="D612" s="7">
        <v>1</v>
      </c>
      <c r="E612" s="8">
        <v>208</v>
      </c>
      <c r="F612" s="2">
        <v>120</v>
      </c>
      <c r="G612" s="11">
        <v>4429000</v>
      </c>
      <c r="H612" s="11">
        <v>4429000</v>
      </c>
      <c r="I612" s="11">
        <v>3502604.8</v>
      </c>
      <c r="J612" s="11">
        <f t="shared" si="132"/>
        <v>79.083422894558581</v>
      </c>
      <c r="K612" s="11">
        <f t="shared" si="131"/>
        <v>79.083422894558581</v>
      </c>
    </row>
    <row r="613" spans="2:11" ht="31.5" x14ac:dyDescent="0.25">
      <c r="B613" s="6" t="s">
        <v>266</v>
      </c>
      <c r="C613" s="33">
        <v>40</v>
      </c>
      <c r="D613" s="7">
        <v>1</v>
      </c>
      <c r="E613" s="8">
        <v>212</v>
      </c>
      <c r="F613" s="2"/>
      <c r="G613" s="11">
        <f t="shared" ref="G613:I614" si="134">G614</f>
        <v>3351000</v>
      </c>
      <c r="H613" s="11">
        <f t="shared" si="134"/>
        <v>3351000</v>
      </c>
      <c r="I613" s="11">
        <f t="shared" si="134"/>
        <v>2353911.92</v>
      </c>
      <c r="J613" s="11">
        <f t="shared" si="132"/>
        <v>70.24505878842136</v>
      </c>
      <c r="K613" s="11">
        <f t="shared" si="131"/>
        <v>70.24505878842136</v>
      </c>
    </row>
    <row r="614" spans="2:11" ht="63" x14ac:dyDescent="0.25">
      <c r="B614" s="9" t="s">
        <v>160</v>
      </c>
      <c r="C614" s="33">
        <v>40</v>
      </c>
      <c r="D614" s="7">
        <v>1</v>
      </c>
      <c r="E614" s="8">
        <v>212</v>
      </c>
      <c r="F614" s="2">
        <v>100</v>
      </c>
      <c r="G614" s="11">
        <f t="shared" si="134"/>
        <v>3351000</v>
      </c>
      <c r="H614" s="11">
        <f t="shared" si="134"/>
        <v>3351000</v>
      </c>
      <c r="I614" s="11">
        <f t="shared" si="134"/>
        <v>2353911.92</v>
      </c>
      <c r="J614" s="11">
        <f t="shared" si="132"/>
        <v>70.24505878842136</v>
      </c>
      <c r="K614" s="11">
        <f t="shared" si="131"/>
        <v>70.24505878842136</v>
      </c>
    </row>
    <row r="615" spans="2:11" ht="31.5" x14ac:dyDescent="0.25">
      <c r="B615" s="9" t="s">
        <v>188</v>
      </c>
      <c r="C615" s="33">
        <v>40</v>
      </c>
      <c r="D615" s="7">
        <v>1</v>
      </c>
      <c r="E615" s="8">
        <v>212</v>
      </c>
      <c r="F615" s="2">
        <v>120</v>
      </c>
      <c r="G615" s="11">
        <v>3351000</v>
      </c>
      <c r="H615" s="11">
        <v>3351000</v>
      </c>
      <c r="I615" s="11">
        <v>2353911.92</v>
      </c>
      <c r="J615" s="11">
        <f t="shared" si="132"/>
        <v>70.24505878842136</v>
      </c>
      <c r="K615" s="11">
        <f t="shared" si="131"/>
        <v>70.24505878842136</v>
      </c>
    </row>
    <row r="616" spans="2:11" ht="31.5" x14ac:dyDescent="0.25">
      <c r="B616" s="6" t="s">
        <v>267</v>
      </c>
      <c r="C616" s="33">
        <v>40</v>
      </c>
      <c r="D616" s="7">
        <v>1</v>
      </c>
      <c r="E616" s="8">
        <v>225</v>
      </c>
      <c r="F616" s="2"/>
      <c r="G616" s="11">
        <f t="shared" ref="G616:I617" si="135">G617</f>
        <v>4070000</v>
      </c>
      <c r="H616" s="11">
        <f t="shared" si="135"/>
        <v>4070000</v>
      </c>
      <c r="I616" s="11">
        <f t="shared" si="135"/>
        <v>3373467.75</v>
      </c>
      <c r="J616" s="11">
        <f t="shared" si="132"/>
        <v>82.88618550368551</v>
      </c>
      <c r="K616" s="11">
        <f t="shared" si="131"/>
        <v>82.88618550368551</v>
      </c>
    </row>
    <row r="617" spans="2:11" ht="63" x14ac:dyDescent="0.25">
      <c r="B617" s="9" t="s">
        <v>160</v>
      </c>
      <c r="C617" s="33">
        <v>40</v>
      </c>
      <c r="D617" s="7">
        <v>1</v>
      </c>
      <c r="E617" s="8">
        <v>225</v>
      </c>
      <c r="F617" s="2">
        <v>100</v>
      </c>
      <c r="G617" s="11">
        <f t="shared" si="135"/>
        <v>4070000</v>
      </c>
      <c r="H617" s="11">
        <f t="shared" si="135"/>
        <v>4070000</v>
      </c>
      <c r="I617" s="11">
        <f t="shared" si="135"/>
        <v>3373467.75</v>
      </c>
      <c r="J617" s="11">
        <f t="shared" si="132"/>
        <v>82.88618550368551</v>
      </c>
      <c r="K617" s="11">
        <f t="shared" si="131"/>
        <v>82.88618550368551</v>
      </c>
    </row>
    <row r="618" spans="2:11" ht="31.5" x14ac:dyDescent="0.25">
      <c r="B618" s="9" t="s">
        <v>188</v>
      </c>
      <c r="C618" s="33">
        <v>40</v>
      </c>
      <c r="D618" s="7">
        <v>1</v>
      </c>
      <c r="E618" s="8">
        <v>225</v>
      </c>
      <c r="F618" s="2">
        <v>120</v>
      </c>
      <c r="G618" s="11">
        <v>4070000</v>
      </c>
      <c r="H618" s="11">
        <v>4070000</v>
      </c>
      <c r="I618" s="11">
        <v>3373467.75</v>
      </c>
      <c r="J618" s="11">
        <f t="shared" si="132"/>
        <v>82.88618550368551</v>
      </c>
      <c r="K618" s="11">
        <f t="shared" si="131"/>
        <v>82.88618550368551</v>
      </c>
    </row>
    <row r="619" spans="2:11" ht="15.75" x14ac:dyDescent="0.25">
      <c r="B619" s="6" t="s">
        <v>268</v>
      </c>
      <c r="C619" s="33">
        <v>40</v>
      </c>
      <c r="D619" s="7">
        <v>1</v>
      </c>
      <c r="E619" s="8">
        <v>240</v>
      </c>
      <c r="F619" s="2"/>
      <c r="G619" s="11">
        <f>G620+G622+G624+G626</f>
        <v>7023000</v>
      </c>
      <c r="H619" s="11">
        <f>H620+H622+H624+H626</f>
        <v>6407521.5</v>
      </c>
      <c r="I619" s="11">
        <f>I620+I622+I624+I626</f>
        <v>4414775.62</v>
      </c>
      <c r="J619" s="11">
        <f t="shared" si="132"/>
        <v>62.861677630642177</v>
      </c>
      <c r="K619" s="11">
        <f t="shared" si="131"/>
        <v>68.89989553683121</v>
      </c>
    </row>
    <row r="620" spans="2:11" ht="63" x14ac:dyDescent="0.25">
      <c r="B620" s="9" t="s">
        <v>160</v>
      </c>
      <c r="C620" s="33">
        <v>40</v>
      </c>
      <c r="D620" s="7">
        <v>1</v>
      </c>
      <c r="E620" s="8">
        <v>240</v>
      </c>
      <c r="F620" s="2">
        <v>100</v>
      </c>
      <c r="G620" s="11">
        <f>G621</f>
        <v>3185000</v>
      </c>
      <c r="H620" s="11">
        <f>H621</f>
        <v>3175000</v>
      </c>
      <c r="I620" s="11">
        <f>I621</f>
        <v>2699523.89</v>
      </c>
      <c r="J620" s="11">
        <f t="shared" si="132"/>
        <v>84.757421978021981</v>
      </c>
      <c r="K620" s="11">
        <f t="shared" si="131"/>
        <v>85.024374488188982</v>
      </c>
    </row>
    <row r="621" spans="2:11" ht="31.5" x14ac:dyDescent="0.25">
      <c r="B621" s="9" t="s">
        <v>188</v>
      </c>
      <c r="C621" s="33">
        <v>40</v>
      </c>
      <c r="D621" s="7">
        <v>1</v>
      </c>
      <c r="E621" s="8">
        <v>240</v>
      </c>
      <c r="F621" s="2">
        <v>120</v>
      </c>
      <c r="G621" s="11">
        <v>3185000</v>
      </c>
      <c r="H621" s="11">
        <v>3175000</v>
      </c>
      <c r="I621" s="11">
        <v>2699523.89</v>
      </c>
      <c r="J621" s="11">
        <f t="shared" si="132"/>
        <v>84.757421978021981</v>
      </c>
      <c r="K621" s="11">
        <f t="shared" si="131"/>
        <v>85.024374488188982</v>
      </c>
    </row>
    <row r="622" spans="2:11" ht="31.5" x14ac:dyDescent="0.25">
      <c r="B622" s="9" t="s">
        <v>151</v>
      </c>
      <c r="C622" s="33">
        <v>40</v>
      </c>
      <c r="D622" s="7">
        <v>1</v>
      </c>
      <c r="E622" s="8">
        <v>240</v>
      </c>
      <c r="F622" s="2">
        <v>200</v>
      </c>
      <c r="G622" s="11">
        <f>G623</f>
        <v>3399000</v>
      </c>
      <c r="H622" s="11">
        <f>H623</f>
        <v>3111521.5</v>
      </c>
      <c r="I622" s="11">
        <f>I623</f>
        <v>1696251.73</v>
      </c>
      <c r="J622" s="11">
        <f t="shared" si="132"/>
        <v>49.904434539570467</v>
      </c>
      <c r="K622" s="11">
        <f t="shared" si="131"/>
        <v>54.515185898602979</v>
      </c>
    </row>
    <row r="623" spans="2:11" ht="31.5" x14ac:dyDescent="0.25">
      <c r="B623" s="9" t="s">
        <v>152</v>
      </c>
      <c r="C623" s="33">
        <v>40</v>
      </c>
      <c r="D623" s="7">
        <v>1</v>
      </c>
      <c r="E623" s="8">
        <v>240</v>
      </c>
      <c r="F623" s="2">
        <v>240</v>
      </c>
      <c r="G623" s="11">
        <v>3399000</v>
      </c>
      <c r="H623" s="11">
        <v>3111521.5</v>
      </c>
      <c r="I623" s="11">
        <v>1696251.73</v>
      </c>
      <c r="J623" s="11">
        <f t="shared" si="132"/>
        <v>49.904434539570467</v>
      </c>
      <c r="K623" s="11">
        <f t="shared" si="131"/>
        <v>54.515185898602979</v>
      </c>
    </row>
    <row r="624" spans="2:11" ht="15.75" x14ac:dyDescent="0.25">
      <c r="B624" s="9" t="s">
        <v>183</v>
      </c>
      <c r="C624" s="33">
        <v>40</v>
      </c>
      <c r="D624" s="7">
        <v>1</v>
      </c>
      <c r="E624" s="8">
        <v>240</v>
      </c>
      <c r="F624" s="2">
        <v>300</v>
      </c>
      <c r="G624" s="11">
        <f>G625</f>
        <v>104000</v>
      </c>
      <c r="H624" s="11">
        <f>H625</f>
        <v>102000</v>
      </c>
      <c r="I624" s="11">
        <f>I625</f>
        <v>0</v>
      </c>
      <c r="J624" s="11">
        <f t="shared" si="132"/>
        <v>0</v>
      </c>
      <c r="K624" s="11">
        <f t="shared" si="131"/>
        <v>0</v>
      </c>
    </row>
    <row r="625" spans="2:11" ht="31.5" x14ac:dyDescent="0.25">
      <c r="B625" s="9" t="s">
        <v>192</v>
      </c>
      <c r="C625" s="33">
        <v>40</v>
      </c>
      <c r="D625" s="7">
        <v>1</v>
      </c>
      <c r="E625" s="8">
        <v>240</v>
      </c>
      <c r="F625" s="2">
        <v>320</v>
      </c>
      <c r="G625" s="11">
        <v>104000</v>
      </c>
      <c r="H625" s="11">
        <v>102000</v>
      </c>
      <c r="I625" s="11"/>
      <c r="J625" s="11">
        <f t="shared" si="132"/>
        <v>0</v>
      </c>
      <c r="K625" s="11">
        <f t="shared" si="131"/>
        <v>0</v>
      </c>
    </row>
    <row r="626" spans="2:11" ht="15.75" x14ac:dyDescent="0.25">
      <c r="B626" s="9" t="s">
        <v>177</v>
      </c>
      <c r="C626" s="33">
        <v>40</v>
      </c>
      <c r="D626" s="7">
        <v>1</v>
      </c>
      <c r="E626" s="8">
        <v>240</v>
      </c>
      <c r="F626" s="2">
        <v>800</v>
      </c>
      <c r="G626" s="11">
        <f>G627</f>
        <v>335000</v>
      </c>
      <c r="H626" s="11">
        <f>H627</f>
        <v>19000</v>
      </c>
      <c r="I626" s="11">
        <f>I627</f>
        <v>19000</v>
      </c>
      <c r="J626" s="11">
        <f t="shared" si="132"/>
        <v>5.6716417910447765</v>
      </c>
      <c r="K626" s="11">
        <f t="shared" si="131"/>
        <v>100</v>
      </c>
    </row>
    <row r="627" spans="2:11" ht="15.75" x14ac:dyDescent="0.25">
      <c r="B627" s="9" t="s">
        <v>178</v>
      </c>
      <c r="C627" s="33">
        <v>40</v>
      </c>
      <c r="D627" s="7">
        <v>1</v>
      </c>
      <c r="E627" s="8">
        <v>240</v>
      </c>
      <c r="F627" s="2">
        <v>850</v>
      </c>
      <c r="G627" s="11">
        <v>335000</v>
      </c>
      <c r="H627" s="11">
        <v>19000</v>
      </c>
      <c r="I627" s="11">
        <v>19000</v>
      </c>
      <c r="J627" s="11">
        <f t="shared" si="132"/>
        <v>5.6716417910447765</v>
      </c>
      <c r="K627" s="11">
        <f t="shared" si="131"/>
        <v>100</v>
      </c>
    </row>
    <row r="628" spans="2:11" ht="31.5" x14ac:dyDescent="0.25">
      <c r="B628" s="6" t="s">
        <v>269</v>
      </c>
      <c r="C628" s="33">
        <v>40</v>
      </c>
      <c r="D628" s="7">
        <v>1</v>
      </c>
      <c r="E628" s="8">
        <v>3264</v>
      </c>
      <c r="F628" s="2"/>
      <c r="G628" s="11">
        <f t="shared" ref="G628:I629" si="136">G629</f>
        <v>2088000</v>
      </c>
      <c r="H628" s="11">
        <f t="shared" si="136"/>
        <v>2088000</v>
      </c>
      <c r="I628" s="11">
        <f t="shared" si="136"/>
        <v>1474814.27</v>
      </c>
      <c r="J628" s="11">
        <f t="shared" si="132"/>
        <v>70.632867337164754</v>
      </c>
      <c r="K628" s="11">
        <f t="shared" si="131"/>
        <v>70.632867337164754</v>
      </c>
    </row>
    <row r="629" spans="2:11" ht="15.75" x14ac:dyDescent="0.25">
      <c r="B629" s="9" t="s">
        <v>183</v>
      </c>
      <c r="C629" s="33">
        <v>40</v>
      </c>
      <c r="D629" s="7">
        <v>1</v>
      </c>
      <c r="E629" s="8">
        <v>3264</v>
      </c>
      <c r="F629" s="2">
        <v>300</v>
      </c>
      <c r="G629" s="11">
        <f t="shared" si="136"/>
        <v>2088000</v>
      </c>
      <c r="H629" s="11">
        <f t="shared" si="136"/>
        <v>2088000</v>
      </c>
      <c r="I629" s="11">
        <f t="shared" si="136"/>
        <v>1474814.27</v>
      </c>
      <c r="J629" s="11">
        <f t="shared" si="132"/>
        <v>70.632867337164754</v>
      </c>
      <c r="K629" s="11">
        <f t="shared" si="131"/>
        <v>70.632867337164754</v>
      </c>
    </row>
    <row r="630" spans="2:11" ht="31.5" x14ac:dyDescent="0.25">
      <c r="B630" s="9" t="s">
        <v>270</v>
      </c>
      <c r="C630" s="33">
        <v>40</v>
      </c>
      <c r="D630" s="7">
        <v>1</v>
      </c>
      <c r="E630" s="8">
        <v>3264</v>
      </c>
      <c r="F630" s="1">
        <v>330</v>
      </c>
      <c r="G630" s="11">
        <v>2088000</v>
      </c>
      <c r="H630" s="11">
        <v>2088000</v>
      </c>
      <c r="I630" s="11">
        <v>1474814.27</v>
      </c>
      <c r="J630" s="11">
        <f t="shared" si="132"/>
        <v>70.632867337164754</v>
      </c>
      <c r="K630" s="11">
        <f t="shared" si="131"/>
        <v>70.632867337164754</v>
      </c>
    </row>
    <row r="631" spans="2:11" ht="31.5" x14ac:dyDescent="0.25">
      <c r="B631" s="9" t="s">
        <v>271</v>
      </c>
      <c r="C631" s="33">
        <v>40</v>
      </c>
      <c r="D631" s="7">
        <v>2</v>
      </c>
      <c r="E631" s="8">
        <v>0</v>
      </c>
      <c r="F631" s="1"/>
      <c r="G631" s="11">
        <f>G632</f>
        <v>278268300</v>
      </c>
      <c r="H631" s="11">
        <f>H632</f>
        <v>280493800</v>
      </c>
      <c r="I631" s="11">
        <f>I632</f>
        <v>223610521.78</v>
      </c>
      <c r="J631" s="11">
        <f t="shared" si="132"/>
        <v>80.357885458027383</v>
      </c>
      <c r="K631" s="11">
        <f t="shared" si="131"/>
        <v>79.720308177934768</v>
      </c>
    </row>
    <row r="632" spans="2:11" ht="47.25" x14ac:dyDescent="0.25">
      <c r="B632" s="9" t="s">
        <v>272</v>
      </c>
      <c r="C632" s="33">
        <v>40</v>
      </c>
      <c r="D632" s="7">
        <v>2</v>
      </c>
      <c r="E632" s="8">
        <v>9602</v>
      </c>
      <c r="F632" s="1"/>
      <c r="G632" s="11">
        <f>G635+G633</f>
        <v>278268300</v>
      </c>
      <c r="H632" s="11">
        <f>H635+H633</f>
        <v>280493800</v>
      </c>
      <c r="I632" s="11">
        <f>I635+I633</f>
        <v>223610521.78</v>
      </c>
      <c r="J632" s="11">
        <f t="shared" si="132"/>
        <v>80.357885458027383</v>
      </c>
      <c r="K632" s="11">
        <f t="shared" si="131"/>
        <v>79.720308177934768</v>
      </c>
    </row>
    <row r="633" spans="2:11" ht="31.5" x14ac:dyDescent="0.25">
      <c r="B633" s="9" t="s">
        <v>151</v>
      </c>
      <c r="C633" s="33">
        <v>40</v>
      </c>
      <c r="D633" s="7">
        <v>2</v>
      </c>
      <c r="E633" s="8">
        <v>9602</v>
      </c>
      <c r="F633" s="1">
        <v>200</v>
      </c>
      <c r="G633" s="11">
        <f>G634</f>
        <v>0</v>
      </c>
      <c r="H633" s="11">
        <f>H634</f>
        <v>2225500</v>
      </c>
      <c r="I633" s="11">
        <f>I634</f>
        <v>0</v>
      </c>
      <c r="J633" s="11"/>
      <c r="K633" s="11">
        <f t="shared" si="131"/>
        <v>0</v>
      </c>
    </row>
    <row r="634" spans="2:11" ht="31.5" x14ac:dyDescent="0.25">
      <c r="B634" s="9" t="s">
        <v>152</v>
      </c>
      <c r="C634" s="33">
        <v>40</v>
      </c>
      <c r="D634" s="7">
        <v>2</v>
      </c>
      <c r="E634" s="8">
        <v>9602</v>
      </c>
      <c r="F634" s="1">
        <v>240</v>
      </c>
      <c r="G634" s="11"/>
      <c r="H634" s="11">
        <v>2225500</v>
      </c>
      <c r="I634" s="11"/>
      <c r="J634" s="11"/>
      <c r="K634" s="11">
        <f t="shared" si="131"/>
        <v>0</v>
      </c>
    </row>
    <row r="635" spans="2:11" ht="31.5" x14ac:dyDescent="0.25">
      <c r="B635" s="9" t="s">
        <v>5</v>
      </c>
      <c r="C635" s="33">
        <v>40</v>
      </c>
      <c r="D635" s="7">
        <v>2</v>
      </c>
      <c r="E635" s="8">
        <v>9602</v>
      </c>
      <c r="F635" s="1">
        <v>400</v>
      </c>
      <c r="G635" s="11">
        <f>G636</f>
        <v>278268300</v>
      </c>
      <c r="H635" s="11">
        <f>H636</f>
        <v>278268300</v>
      </c>
      <c r="I635" s="11">
        <f>I636</f>
        <v>223610521.78</v>
      </c>
      <c r="J635" s="11">
        <f t="shared" si="132"/>
        <v>80.357885458027383</v>
      </c>
      <c r="K635" s="11">
        <f t="shared" si="131"/>
        <v>80.357885458027383</v>
      </c>
    </row>
    <row r="636" spans="2:11" ht="15.75" x14ac:dyDescent="0.25">
      <c r="B636" s="9" t="s">
        <v>6</v>
      </c>
      <c r="C636" s="33">
        <v>40</v>
      </c>
      <c r="D636" s="7">
        <v>2</v>
      </c>
      <c r="E636" s="8">
        <v>9602</v>
      </c>
      <c r="F636" s="1">
        <v>410</v>
      </c>
      <c r="G636" s="11">
        <v>278268300</v>
      </c>
      <c r="H636" s="11">
        <v>278268300</v>
      </c>
      <c r="I636" s="11">
        <v>223610521.78</v>
      </c>
      <c r="J636" s="11">
        <f t="shared" si="132"/>
        <v>80.357885458027383</v>
      </c>
      <c r="K636" s="11">
        <f t="shared" si="131"/>
        <v>80.357885458027383</v>
      </c>
    </row>
    <row r="637" spans="2:11" ht="31.5" x14ac:dyDescent="0.25">
      <c r="B637" s="6" t="s">
        <v>273</v>
      </c>
      <c r="C637" s="33">
        <v>40</v>
      </c>
      <c r="D637" s="7">
        <v>4</v>
      </c>
      <c r="E637" s="8">
        <v>0</v>
      </c>
      <c r="F637" s="2"/>
      <c r="G637" s="11">
        <f>G638</f>
        <v>5404000</v>
      </c>
      <c r="H637" s="11">
        <f>H638</f>
        <v>5404000</v>
      </c>
      <c r="I637" s="11">
        <f>I638</f>
        <v>4054322.1900000004</v>
      </c>
      <c r="J637" s="11">
        <f t="shared" si="132"/>
        <v>75.024466876387862</v>
      </c>
      <c r="K637" s="11">
        <f t="shared" si="131"/>
        <v>75.024466876387862</v>
      </c>
    </row>
    <row r="638" spans="2:11" ht="47.25" x14ac:dyDescent="0.25">
      <c r="B638" s="6" t="s">
        <v>274</v>
      </c>
      <c r="C638" s="33">
        <v>40</v>
      </c>
      <c r="D638" s="7">
        <v>4</v>
      </c>
      <c r="E638" s="8">
        <v>5118</v>
      </c>
      <c r="F638" s="2"/>
      <c r="G638" s="11">
        <f>G639+G641</f>
        <v>5404000</v>
      </c>
      <c r="H638" s="11">
        <f>H639+H641</f>
        <v>5404000</v>
      </c>
      <c r="I638" s="11">
        <f>I639+I641</f>
        <v>4054322.1900000004</v>
      </c>
      <c r="J638" s="11">
        <f t="shared" si="132"/>
        <v>75.024466876387862</v>
      </c>
      <c r="K638" s="11">
        <f t="shared" si="131"/>
        <v>75.024466876387862</v>
      </c>
    </row>
    <row r="639" spans="2:11" ht="63" x14ac:dyDescent="0.25">
      <c r="B639" s="9" t="s">
        <v>160</v>
      </c>
      <c r="C639" s="33">
        <v>40</v>
      </c>
      <c r="D639" s="7">
        <v>4</v>
      </c>
      <c r="E639" s="8">
        <v>5118</v>
      </c>
      <c r="F639" s="2">
        <v>100</v>
      </c>
      <c r="G639" s="11">
        <f>G640</f>
        <v>5124000</v>
      </c>
      <c r="H639" s="11">
        <f>H640</f>
        <v>5124000</v>
      </c>
      <c r="I639" s="11">
        <f>I640</f>
        <v>4007591.2</v>
      </c>
      <c r="J639" s="11">
        <f t="shared" si="132"/>
        <v>78.212162373145986</v>
      </c>
      <c r="K639" s="11">
        <f t="shared" si="131"/>
        <v>78.212162373145986</v>
      </c>
    </row>
    <row r="640" spans="2:11" ht="31.5" x14ac:dyDescent="0.25">
      <c r="B640" s="9" t="s">
        <v>188</v>
      </c>
      <c r="C640" s="33">
        <v>40</v>
      </c>
      <c r="D640" s="7">
        <v>4</v>
      </c>
      <c r="E640" s="8">
        <v>5118</v>
      </c>
      <c r="F640" s="2">
        <v>120</v>
      </c>
      <c r="G640" s="11">
        <v>5124000</v>
      </c>
      <c r="H640" s="11">
        <v>5124000</v>
      </c>
      <c r="I640" s="11">
        <v>4007591.2</v>
      </c>
      <c r="J640" s="11">
        <f t="shared" si="132"/>
        <v>78.212162373145986</v>
      </c>
      <c r="K640" s="11">
        <f t="shared" si="131"/>
        <v>78.212162373145986</v>
      </c>
    </row>
    <row r="641" spans="2:11" ht="31.5" x14ac:dyDescent="0.25">
      <c r="B641" s="9" t="s">
        <v>151</v>
      </c>
      <c r="C641" s="33">
        <v>40</v>
      </c>
      <c r="D641" s="7">
        <v>4</v>
      </c>
      <c r="E641" s="8">
        <v>5118</v>
      </c>
      <c r="F641" s="2">
        <v>200</v>
      </c>
      <c r="G641" s="11">
        <f>G642</f>
        <v>280000</v>
      </c>
      <c r="H641" s="11">
        <f>H642</f>
        <v>280000</v>
      </c>
      <c r="I641" s="11">
        <f>I642</f>
        <v>46730.99</v>
      </c>
      <c r="J641" s="11">
        <f t="shared" si="132"/>
        <v>16.689639285714286</v>
      </c>
      <c r="K641" s="11">
        <f t="shared" si="131"/>
        <v>16.689639285714286</v>
      </c>
    </row>
    <row r="642" spans="2:11" ht="31.5" x14ac:dyDescent="0.25">
      <c r="B642" s="9" t="s">
        <v>152</v>
      </c>
      <c r="C642" s="33">
        <v>40</v>
      </c>
      <c r="D642" s="7">
        <v>4</v>
      </c>
      <c r="E642" s="8">
        <v>5118</v>
      </c>
      <c r="F642" s="2">
        <v>240</v>
      </c>
      <c r="G642" s="11">
        <v>280000</v>
      </c>
      <c r="H642" s="11">
        <v>280000</v>
      </c>
      <c r="I642" s="11">
        <v>46730.99</v>
      </c>
      <c r="J642" s="11">
        <f t="shared" si="132"/>
        <v>16.689639285714286</v>
      </c>
      <c r="K642" s="11">
        <f t="shared" si="131"/>
        <v>16.689639285714286</v>
      </c>
    </row>
    <row r="643" spans="2:11" ht="31.5" x14ac:dyDescent="0.25">
      <c r="B643" s="6" t="s">
        <v>275</v>
      </c>
      <c r="C643" s="33">
        <v>40</v>
      </c>
      <c r="D643" s="7">
        <v>5</v>
      </c>
      <c r="E643" s="8">
        <v>0</v>
      </c>
      <c r="F643" s="2"/>
      <c r="G643" s="11">
        <f>G644+G649</f>
        <v>9902000</v>
      </c>
      <c r="H643" s="11">
        <f>H644+H649</f>
        <v>9902000</v>
      </c>
      <c r="I643" s="11">
        <f>I644+I649</f>
        <v>4731881.6899999995</v>
      </c>
      <c r="J643" s="11">
        <f t="shared" si="132"/>
        <v>47.787130781660267</v>
      </c>
      <c r="K643" s="11">
        <f t="shared" si="131"/>
        <v>47.787130781660267</v>
      </c>
    </row>
    <row r="644" spans="2:11" ht="47.25" x14ac:dyDescent="0.25">
      <c r="B644" s="6" t="s">
        <v>276</v>
      </c>
      <c r="C644" s="33">
        <v>40</v>
      </c>
      <c r="D644" s="7">
        <v>5</v>
      </c>
      <c r="E644" s="8">
        <v>5588</v>
      </c>
      <c r="F644" s="2"/>
      <c r="G644" s="11">
        <f>G645+G647</f>
        <v>708600</v>
      </c>
      <c r="H644" s="11">
        <f>H645+H647</f>
        <v>708600</v>
      </c>
      <c r="I644" s="11">
        <f>I645+I647</f>
        <v>430057.14</v>
      </c>
      <c r="J644" s="11">
        <f t="shared" si="132"/>
        <v>60.69110076206605</v>
      </c>
      <c r="K644" s="11">
        <f t="shared" si="131"/>
        <v>60.69110076206605</v>
      </c>
    </row>
    <row r="645" spans="2:11" ht="63" x14ac:dyDescent="0.25">
      <c r="B645" s="9" t="s">
        <v>160</v>
      </c>
      <c r="C645" s="33">
        <v>40</v>
      </c>
      <c r="D645" s="7">
        <v>5</v>
      </c>
      <c r="E645" s="8">
        <v>5588</v>
      </c>
      <c r="F645" s="2">
        <v>100</v>
      </c>
      <c r="G645" s="11">
        <f>G646</f>
        <v>572300</v>
      </c>
      <c r="H645" s="11">
        <f>H646</f>
        <v>572300</v>
      </c>
      <c r="I645" s="11">
        <f>I646</f>
        <v>390090.36</v>
      </c>
      <c r="J645" s="11">
        <f t="shared" si="132"/>
        <v>68.161866154114975</v>
      </c>
      <c r="K645" s="11">
        <f t="shared" si="131"/>
        <v>68.161866154114975</v>
      </c>
    </row>
    <row r="646" spans="2:11" ht="31.5" x14ac:dyDescent="0.25">
      <c r="B646" s="9" t="s">
        <v>188</v>
      </c>
      <c r="C646" s="33">
        <v>40</v>
      </c>
      <c r="D646" s="7">
        <v>5</v>
      </c>
      <c r="E646" s="8">
        <v>5588</v>
      </c>
      <c r="F646" s="2">
        <v>120</v>
      </c>
      <c r="G646" s="11">
        <v>572300</v>
      </c>
      <c r="H646" s="11">
        <v>572300</v>
      </c>
      <c r="I646" s="11">
        <v>390090.36</v>
      </c>
      <c r="J646" s="11">
        <f t="shared" si="132"/>
        <v>68.161866154114975</v>
      </c>
      <c r="K646" s="11">
        <f t="shared" si="131"/>
        <v>68.161866154114975</v>
      </c>
    </row>
    <row r="647" spans="2:11" ht="31.5" x14ac:dyDescent="0.25">
      <c r="B647" s="9" t="s">
        <v>151</v>
      </c>
      <c r="C647" s="33">
        <v>40</v>
      </c>
      <c r="D647" s="7">
        <v>5</v>
      </c>
      <c r="E647" s="8">
        <v>5588</v>
      </c>
      <c r="F647" s="2">
        <v>200</v>
      </c>
      <c r="G647" s="11">
        <f>G648</f>
        <v>136300</v>
      </c>
      <c r="H647" s="11">
        <f>H648</f>
        <v>136300</v>
      </c>
      <c r="I647" s="11">
        <f>I648</f>
        <v>39966.78</v>
      </c>
      <c r="J647" s="11">
        <f t="shared" si="132"/>
        <v>29.322655906089505</v>
      </c>
      <c r="K647" s="11">
        <f t="shared" si="131"/>
        <v>29.322655906089505</v>
      </c>
    </row>
    <row r="648" spans="2:11" ht="31.5" x14ac:dyDescent="0.25">
      <c r="B648" s="9" t="s">
        <v>152</v>
      </c>
      <c r="C648" s="33">
        <v>40</v>
      </c>
      <c r="D648" s="7">
        <v>5</v>
      </c>
      <c r="E648" s="8">
        <v>5588</v>
      </c>
      <c r="F648" s="2">
        <v>240</v>
      </c>
      <c r="G648" s="11">
        <v>136300</v>
      </c>
      <c r="H648" s="11">
        <v>136300</v>
      </c>
      <c r="I648" s="11">
        <v>39966.78</v>
      </c>
      <c r="J648" s="11">
        <f t="shared" si="132"/>
        <v>29.322655906089505</v>
      </c>
      <c r="K648" s="11">
        <f t="shared" si="131"/>
        <v>29.322655906089505</v>
      </c>
    </row>
    <row r="649" spans="2:11" ht="63" x14ac:dyDescent="0.25">
      <c r="B649" s="6" t="s">
        <v>277</v>
      </c>
      <c r="C649" s="33">
        <v>40</v>
      </c>
      <c r="D649" s="7">
        <v>5</v>
      </c>
      <c r="E649" s="8">
        <v>5589</v>
      </c>
      <c r="F649" s="2"/>
      <c r="G649" s="11">
        <f>G650+G652</f>
        <v>9193400</v>
      </c>
      <c r="H649" s="11">
        <f>H650+H652</f>
        <v>9193400</v>
      </c>
      <c r="I649" s="11">
        <f>I650+I652</f>
        <v>4301824.55</v>
      </c>
      <c r="J649" s="11">
        <f t="shared" si="132"/>
        <v>46.792531054887199</v>
      </c>
      <c r="K649" s="11">
        <f t="shared" si="131"/>
        <v>46.792531054887199</v>
      </c>
    </row>
    <row r="650" spans="2:11" ht="63" x14ac:dyDescent="0.25">
      <c r="B650" s="9" t="s">
        <v>160</v>
      </c>
      <c r="C650" s="33">
        <v>40</v>
      </c>
      <c r="D650" s="7">
        <v>5</v>
      </c>
      <c r="E650" s="8">
        <v>5589</v>
      </c>
      <c r="F650" s="2">
        <v>100</v>
      </c>
      <c r="G650" s="11">
        <f>G651</f>
        <v>6853000</v>
      </c>
      <c r="H650" s="11">
        <f>H651</f>
        <v>6853000</v>
      </c>
      <c r="I650" s="11">
        <f>I651</f>
        <v>3479381.96</v>
      </c>
      <c r="J650" s="11">
        <f t="shared" si="132"/>
        <v>50.771661462133366</v>
      </c>
      <c r="K650" s="11">
        <f t="shared" si="131"/>
        <v>50.771661462133366</v>
      </c>
    </row>
    <row r="651" spans="2:11" ht="31.5" x14ac:dyDescent="0.25">
      <c r="B651" s="9" t="s">
        <v>188</v>
      </c>
      <c r="C651" s="33">
        <v>40</v>
      </c>
      <c r="D651" s="7">
        <v>5</v>
      </c>
      <c r="E651" s="8">
        <v>5589</v>
      </c>
      <c r="F651" s="2">
        <v>120</v>
      </c>
      <c r="G651" s="11">
        <v>6853000</v>
      </c>
      <c r="H651" s="11">
        <v>6853000</v>
      </c>
      <c r="I651" s="11">
        <v>3479381.96</v>
      </c>
      <c r="J651" s="11">
        <f t="shared" si="132"/>
        <v>50.771661462133366</v>
      </c>
      <c r="K651" s="11">
        <f t="shared" si="131"/>
        <v>50.771661462133366</v>
      </c>
    </row>
    <row r="652" spans="2:11" ht="31.5" x14ac:dyDescent="0.25">
      <c r="B652" s="9" t="s">
        <v>151</v>
      </c>
      <c r="C652" s="33">
        <v>40</v>
      </c>
      <c r="D652" s="7">
        <v>5</v>
      </c>
      <c r="E652" s="8">
        <v>5589</v>
      </c>
      <c r="F652" s="2">
        <v>200</v>
      </c>
      <c r="G652" s="11">
        <f>G653</f>
        <v>2340400</v>
      </c>
      <c r="H652" s="11">
        <f>H653</f>
        <v>2340400</v>
      </c>
      <c r="I652" s="11">
        <f>I653</f>
        <v>822442.59</v>
      </c>
      <c r="J652" s="11">
        <f t="shared" si="132"/>
        <v>35.141112203042212</v>
      </c>
      <c r="K652" s="11">
        <f t="shared" si="131"/>
        <v>35.141112203042212</v>
      </c>
    </row>
    <row r="653" spans="2:11" ht="31.5" x14ac:dyDescent="0.25">
      <c r="B653" s="9" t="s">
        <v>152</v>
      </c>
      <c r="C653" s="33">
        <v>40</v>
      </c>
      <c r="D653" s="7">
        <v>5</v>
      </c>
      <c r="E653" s="8">
        <v>5589</v>
      </c>
      <c r="F653" s="2">
        <v>240</v>
      </c>
      <c r="G653" s="11">
        <v>2340400</v>
      </c>
      <c r="H653" s="11">
        <v>2340400</v>
      </c>
      <c r="I653" s="11">
        <v>822442.59</v>
      </c>
      <c r="J653" s="11">
        <f t="shared" si="132"/>
        <v>35.141112203042212</v>
      </c>
      <c r="K653" s="11">
        <f t="shared" si="131"/>
        <v>35.141112203042212</v>
      </c>
    </row>
    <row r="654" spans="2:11" ht="31.5" x14ac:dyDescent="0.25">
      <c r="B654" s="9" t="s">
        <v>278</v>
      </c>
      <c r="C654" s="33">
        <v>40</v>
      </c>
      <c r="D654" s="7">
        <v>6</v>
      </c>
      <c r="E654" s="8"/>
      <c r="F654" s="1"/>
      <c r="G654" s="11">
        <f t="shared" ref="G654:I656" si="137">G655</f>
        <v>0</v>
      </c>
      <c r="H654" s="11">
        <f t="shared" si="137"/>
        <v>448000</v>
      </c>
      <c r="I654" s="11">
        <f t="shared" si="137"/>
        <v>444233.72</v>
      </c>
      <c r="J654" s="11"/>
      <c r="K654" s="11">
        <f t="shared" si="131"/>
        <v>99.159312499999999</v>
      </c>
    </row>
    <row r="655" spans="2:11" ht="47.25" x14ac:dyDescent="0.25">
      <c r="B655" s="9" t="s">
        <v>279</v>
      </c>
      <c r="C655" s="33">
        <v>40</v>
      </c>
      <c r="D655" s="7">
        <v>6</v>
      </c>
      <c r="E655" s="8">
        <v>5607</v>
      </c>
      <c r="F655" s="1"/>
      <c r="G655" s="11">
        <f t="shared" si="137"/>
        <v>0</v>
      </c>
      <c r="H655" s="11">
        <f t="shared" si="137"/>
        <v>448000</v>
      </c>
      <c r="I655" s="11">
        <f t="shared" si="137"/>
        <v>444233.72</v>
      </c>
      <c r="J655" s="11"/>
      <c r="K655" s="11">
        <f t="shared" si="131"/>
        <v>99.159312499999999</v>
      </c>
    </row>
    <row r="656" spans="2:11" ht="31.5" x14ac:dyDescent="0.25">
      <c r="B656" s="9" t="s">
        <v>146</v>
      </c>
      <c r="C656" s="33">
        <v>40</v>
      </c>
      <c r="D656" s="7">
        <v>6</v>
      </c>
      <c r="E656" s="8">
        <v>5607</v>
      </c>
      <c r="F656" s="1">
        <v>600</v>
      </c>
      <c r="G656" s="11">
        <f t="shared" si="137"/>
        <v>0</v>
      </c>
      <c r="H656" s="11">
        <f t="shared" si="137"/>
        <v>448000</v>
      </c>
      <c r="I656" s="11">
        <f t="shared" si="137"/>
        <v>444233.72</v>
      </c>
      <c r="J656" s="11"/>
      <c r="K656" s="11">
        <f t="shared" si="131"/>
        <v>99.159312499999999</v>
      </c>
    </row>
    <row r="657" spans="2:11" ht="15.75" x14ac:dyDescent="0.25">
      <c r="B657" s="9" t="s">
        <v>148</v>
      </c>
      <c r="C657" s="33">
        <v>40</v>
      </c>
      <c r="D657" s="7">
        <v>6</v>
      </c>
      <c r="E657" s="8">
        <v>5607</v>
      </c>
      <c r="F657" s="1">
        <v>620</v>
      </c>
      <c r="G657" s="11"/>
      <c r="H657" s="11">
        <v>448000</v>
      </c>
      <c r="I657" s="11">
        <v>444233.72</v>
      </c>
      <c r="J657" s="11"/>
      <c r="K657" s="11">
        <f t="shared" si="131"/>
        <v>99.159312499999999</v>
      </c>
    </row>
    <row r="658" spans="2:11" ht="15.75" x14ac:dyDescent="0.25">
      <c r="B658" s="6" t="s">
        <v>280</v>
      </c>
      <c r="C658" s="33">
        <v>40</v>
      </c>
      <c r="D658" s="7">
        <v>7</v>
      </c>
      <c r="E658" s="8">
        <v>0</v>
      </c>
      <c r="F658" s="2"/>
      <c r="G658" s="11">
        <f t="shared" ref="G658:I660" si="138">G659</f>
        <v>1000000</v>
      </c>
      <c r="H658" s="11">
        <f t="shared" si="138"/>
        <v>1000000</v>
      </c>
      <c r="I658" s="11">
        <f t="shared" si="138"/>
        <v>0</v>
      </c>
      <c r="J658" s="11">
        <f t="shared" si="132"/>
        <v>0</v>
      </c>
      <c r="K658" s="11">
        <f t="shared" si="131"/>
        <v>0</v>
      </c>
    </row>
    <row r="659" spans="2:11" ht="15.75" x14ac:dyDescent="0.25">
      <c r="B659" s="6" t="s">
        <v>281</v>
      </c>
      <c r="C659" s="33">
        <v>40</v>
      </c>
      <c r="D659" s="7">
        <v>7</v>
      </c>
      <c r="E659" s="8">
        <v>705</v>
      </c>
      <c r="F659" s="2"/>
      <c r="G659" s="11">
        <f t="shared" si="138"/>
        <v>1000000</v>
      </c>
      <c r="H659" s="11">
        <f t="shared" si="138"/>
        <v>1000000</v>
      </c>
      <c r="I659" s="11">
        <f t="shared" si="138"/>
        <v>0</v>
      </c>
      <c r="J659" s="11">
        <f t="shared" si="132"/>
        <v>0</v>
      </c>
      <c r="K659" s="11">
        <f t="shared" si="131"/>
        <v>0</v>
      </c>
    </row>
    <row r="660" spans="2:11" ht="15.75" x14ac:dyDescent="0.25">
      <c r="B660" s="9" t="s">
        <v>177</v>
      </c>
      <c r="C660" s="33">
        <v>40</v>
      </c>
      <c r="D660" s="7">
        <v>7</v>
      </c>
      <c r="E660" s="8">
        <v>705</v>
      </c>
      <c r="F660" s="2">
        <v>800</v>
      </c>
      <c r="G660" s="11">
        <f t="shared" si="138"/>
        <v>1000000</v>
      </c>
      <c r="H660" s="11">
        <f t="shared" si="138"/>
        <v>1000000</v>
      </c>
      <c r="I660" s="11">
        <f t="shared" si="138"/>
        <v>0</v>
      </c>
      <c r="J660" s="11">
        <f t="shared" si="132"/>
        <v>0</v>
      </c>
      <c r="K660" s="11">
        <f t="shared" si="131"/>
        <v>0</v>
      </c>
    </row>
    <row r="661" spans="2:11" ht="15.75" x14ac:dyDescent="0.25">
      <c r="B661" s="9" t="s">
        <v>282</v>
      </c>
      <c r="C661" s="33">
        <v>40</v>
      </c>
      <c r="D661" s="7">
        <v>7</v>
      </c>
      <c r="E661" s="8">
        <v>705</v>
      </c>
      <c r="F661" s="1">
        <v>870</v>
      </c>
      <c r="G661" s="11">
        <v>1000000</v>
      </c>
      <c r="H661" s="11">
        <v>1000000</v>
      </c>
      <c r="I661" s="11"/>
      <c r="J661" s="11">
        <f t="shared" si="132"/>
        <v>0</v>
      </c>
      <c r="K661" s="11">
        <f t="shared" si="131"/>
        <v>0</v>
      </c>
    </row>
    <row r="662" spans="2:11" s="69" customFormat="1" ht="15.75" x14ac:dyDescent="0.25">
      <c r="B662" s="70" t="s">
        <v>317</v>
      </c>
      <c r="C662" s="71"/>
      <c r="D662" s="72"/>
      <c r="E662" s="73"/>
      <c r="F662" s="74"/>
      <c r="G662" s="75">
        <f>G35+G128+G167+G171+G219+G239+G265+G289+G363+G405+G437+G459+G468+G488+G497+G515+G520+G532+G561+G567+G591</f>
        <v>3356339971.4299998</v>
      </c>
      <c r="H662" s="75">
        <f>H35+H128+H167+H171+H219+H239+H265+H289+H363+H405+H437+H459+H468+H488+H497+H515+H520+H532+H561+H567+H591</f>
        <v>3341769776.4299998</v>
      </c>
      <c r="I662" s="75">
        <f>I35+I128+I167+I171+I219+I239+I265+I289+I363+I405+I437+I459+I468+I488+I497+I515+I520+I532+I561+I567+I591</f>
        <v>2030580815.7400002</v>
      </c>
      <c r="J662" s="75">
        <f t="shared" si="132"/>
        <v>60.499854991592294</v>
      </c>
      <c r="K662" s="75">
        <f t="shared" si="131"/>
        <v>60.763635785504711</v>
      </c>
    </row>
    <row r="663" spans="2:11" s="69" customFormat="1" ht="16.5" x14ac:dyDescent="0.25">
      <c r="B663" s="76" t="s">
        <v>318</v>
      </c>
      <c r="C663" s="31"/>
      <c r="D663" s="59"/>
      <c r="E663" s="60"/>
      <c r="F663" s="60"/>
      <c r="G663" s="75">
        <f>G662-G30</f>
        <v>725492574.39999962</v>
      </c>
      <c r="H663" s="75">
        <f t="shared" ref="H663:I663" si="139">H662-H30</f>
        <v>725492574.4000001</v>
      </c>
      <c r="I663" s="75">
        <f t="shared" si="139"/>
        <v>353867855.17000055</v>
      </c>
      <c r="J663" s="75">
        <f t="shared" ref="J663" si="140">I663/G663*100</f>
        <v>48.776220137422918</v>
      </c>
      <c r="K663" s="75">
        <f t="shared" ref="K663" si="141">I663/H663*100</f>
        <v>48.776220137422889</v>
      </c>
    </row>
    <row r="664" spans="2:11" s="29" customFormat="1" ht="33" x14ac:dyDescent="0.25">
      <c r="B664" s="30" t="s">
        <v>76</v>
      </c>
      <c r="C664" s="31">
        <v>40</v>
      </c>
      <c r="D664" s="59" t="s">
        <v>77</v>
      </c>
      <c r="E664" s="60"/>
      <c r="F664" s="60"/>
      <c r="G664" s="32">
        <f>G665+G666+G667</f>
        <v>725492574.39999998</v>
      </c>
      <c r="H664" s="32">
        <f t="shared" ref="H664:I664" si="142">H665+H666+H667</f>
        <v>725492574.39999998</v>
      </c>
      <c r="I664" s="32">
        <f t="shared" si="142"/>
        <v>353867855.17000014</v>
      </c>
      <c r="J664" s="32">
        <f>I664/G664*100</f>
        <v>48.77622013742284</v>
      </c>
      <c r="K664" s="32">
        <f>I664/H664*100</f>
        <v>48.77622013742284</v>
      </c>
    </row>
    <row r="665" spans="2:11" s="61" customFormat="1" ht="47.25" x14ac:dyDescent="0.25">
      <c r="B665" s="62" t="s">
        <v>78</v>
      </c>
      <c r="C665" s="63">
        <v>40</v>
      </c>
      <c r="D665" s="64" t="s">
        <v>79</v>
      </c>
      <c r="E665" s="65"/>
      <c r="F665" s="66"/>
      <c r="G665" s="67">
        <v>75705000</v>
      </c>
      <c r="H665" s="67">
        <v>75705000</v>
      </c>
      <c r="I665" s="68">
        <v>0</v>
      </c>
      <c r="J665" s="67">
        <f t="shared" ref="J665:J667" si="143">I665/G665*100</f>
        <v>0</v>
      </c>
      <c r="K665" s="67">
        <f t="shared" ref="K665:K667" si="144">I665/H665*100</f>
        <v>0</v>
      </c>
    </row>
    <row r="666" spans="2:11" s="61" customFormat="1" ht="31.5" x14ac:dyDescent="0.25">
      <c r="B666" s="62" t="s">
        <v>80</v>
      </c>
      <c r="C666" s="63">
        <v>40</v>
      </c>
      <c r="D666" s="64" t="s">
        <v>81</v>
      </c>
      <c r="E666" s="65"/>
      <c r="F666" s="66"/>
      <c r="G666" s="67">
        <v>29316.15</v>
      </c>
      <c r="H666" s="67">
        <v>29316.15</v>
      </c>
      <c r="I666" s="68">
        <f>24177.47+1245.58</f>
        <v>25423.050000000003</v>
      </c>
      <c r="J666" s="67">
        <f t="shared" si="143"/>
        <v>86.720288987469374</v>
      </c>
      <c r="K666" s="67">
        <f t="shared" si="144"/>
        <v>86.720288987469374</v>
      </c>
    </row>
    <row r="667" spans="2:11" s="61" customFormat="1" ht="31.5" x14ac:dyDescent="0.25">
      <c r="B667" s="62" t="s">
        <v>82</v>
      </c>
      <c r="C667" s="63">
        <v>40</v>
      </c>
      <c r="D667" s="64" t="s">
        <v>83</v>
      </c>
      <c r="E667" s="65"/>
      <c r="F667" s="66"/>
      <c r="G667" s="67">
        <v>649758258.25</v>
      </c>
      <c r="H667" s="67">
        <v>649758258.25</v>
      </c>
      <c r="I667" s="67">
        <v>353842432.12000012</v>
      </c>
      <c r="J667" s="67">
        <f t="shared" si="143"/>
        <v>54.457550577811396</v>
      </c>
      <c r="K667" s="67">
        <f t="shared" si="144"/>
        <v>54.457550577811396</v>
      </c>
    </row>
  </sheetData>
  <mergeCells count="36">
    <mergeCell ref="D667:F667"/>
    <mergeCell ref="D663:F663"/>
    <mergeCell ref="B34:K34"/>
    <mergeCell ref="B1:K1"/>
    <mergeCell ref="D664:F664"/>
    <mergeCell ref="D665:F665"/>
    <mergeCell ref="D666:F666"/>
    <mergeCell ref="C23:F23"/>
    <mergeCell ref="C24:F24"/>
    <mergeCell ref="C25:F25"/>
    <mergeCell ref="C26:F26"/>
    <mergeCell ref="C32:E32"/>
    <mergeCell ref="C31:F31"/>
    <mergeCell ref="C27:F27"/>
    <mergeCell ref="C28:F28"/>
    <mergeCell ref="C29:F29"/>
    <mergeCell ref="C30:F30"/>
    <mergeCell ref="C19:F19"/>
    <mergeCell ref="C20:F20"/>
    <mergeCell ref="C21:F21"/>
    <mergeCell ref="C22:F22"/>
    <mergeCell ref="C15:F15"/>
    <mergeCell ref="C16:F16"/>
    <mergeCell ref="C17:F17"/>
    <mergeCell ref="C18:F18"/>
    <mergeCell ref="C12:F12"/>
    <mergeCell ref="C13:F13"/>
    <mergeCell ref="C14:F14"/>
    <mergeCell ref="C7:F7"/>
    <mergeCell ref="C8:F8"/>
    <mergeCell ref="C9:F9"/>
    <mergeCell ref="C10:F10"/>
    <mergeCell ref="C4:F4"/>
    <mergeCell ref="C5:F5"/>
    <mergeCell ref="C11:F11"/>
    <mergeCell ref="B6:K6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2014-10-15T06:43:50Z</cp:lastPrinted>
  <dcterms:created xsi:type="dcterms:W3CDTF">2006-09-16T00:00:00Z</dcterms:created>
  <dcterms:modified xsi:type="dcterms:W3CDTF">2014-10-20T03:28:55Z</dcterms:modified>
</cp:coreProperties>
</file>