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4" sheetId="4" r:id="rId2"/>
    <sheet name="Лист2" sheetId="2" r:id="rId3"/>
    <sheet name="Лист3" sheetId="3" r:id="rId4"/>
  </sheets>
  <externalReferences>
    <externalReference r:id="rId5"/>
  </externalReferences>
  <calcPr calcId="125725"/>
</workbook>
</file>

<file path=xl/calcChain.xml><?xml version="1.0" encoding="utf-8"?>
<calcChain xmlns="http://schemas.openxmlformats.org/spreadsheetml/2006/main">
  <c r="F23" i="1"/>
  <c r="H40"/>
  <c r="H34"/>
  <c r="G35" s="1"/>
  <c r="AB19"/>
  <c r="AB20"/>
  <c r="AB21"/>
  <c r="AB22"/>
  <c r="AB24"/>
  <c r="AB25" s="1"/>
  <c r="T36"/>
  <c r="Q36" s="1"/>
  <c r="Z36"/>
  <c r="T37"/>
  <c r="Q37" s="1"/>
  <c r="V37"/>
  <c r="X37"/>
  <c r="Z37"/>
  <c r="AC37"/>
  <c r="AD37"/>
  <c r="T38"/>
  <c r="Q38" s="1"/>
  <c r="Z38"/>
  <c r="T39"/>
  <c r="Q39" s="1"/>
  <c r="V39"/>
  <c r="X39"/>
  <c r="Z39"/>
  <c r="AC39"/>
  <c r="AD39"/>
  <c r="T40"/>
  <c r="Q40" s="1"/>
  <c r="X40"/>
  <c r="T41"/>
  <c r="Q41" s="1"/>
  <c r="V41"/>
  <c r="X41"/>
  <c r="Z41"/>
  <c r="AC41"/>
  <c r="AD41"/>
  <c r="U42"/>
  <c r="W42"/>
  <c r="AA42"/>
  <c r="AC42"/>
  <c r="U43"/>
  <c r="Q43" s="1"/>
  <c r="W43"/>
  <c r="Y43"/>
  <c r="Y42" s="1"/>
  <c r="AA43"/>
  <c r="AC43"/>
  <c r="AD43"/>
  <c r="AA44"/>
  <c r="AD44"/>
  <c r="U45"/>
  <c r="Q45" s="1"/>
  <c r="W45"/>
  <c r="AA45"/>
  <c r="AC45"/>
  <c r="U46"/>
  <c r="Q46" s="1"/>
  <c r="AD46"/>
  <c r="W47"/>
  <c r="AC47" s="1"/>
  <c r="AA47"/>
  <c r="AB48"/>
  <c r="AE48"/>
  <c r="AF48"/>
  <c r="H17"/>
  <c r="F18"/>
  <c r="D18"/>
  <c r="V36" s="1"/>
  <c r="AC36" s="1"/>
  <c r="S46" l="1"/>
  <c r="R46" s="1"/>
  <c r="S45"/>
  <c r="R45" s="1"/>
  <c r="S43"/>
  <c r="R43" s="1"/>
  <c r="S41"/>
  <c r="R41" s="1"/>
  <c r="S40"/>
  <c r="R40" s="1"/>
  <c r="S39"/>
  <c r="R39" s="1"/>
  <c r="S38"/>
  <c r="R38" s="1"/>
  <c r="S37"/>
  <c r="R37" s="1"/>
  <c r="S36"/>
  <c r="R36" s="1"/>
  <c r="G19"/>
  <c r="H19" s="1"/>
  <c r="G20" s="1"/>
  <c r="H20" s="1"/>
  <c r="G21" s="1"/>
  <c r="E28"/>
  <c r="G28" s="1"/>
  <c r="G30" s="1"/>
  <c r="U44"/>
  <c r="F28"/>
  <c r="H28" s="1"/>
  <c r="C30"/>
  <c r="E44"/>
  <c r="G44" s="1"/>
  <c r="AD36" l="1"/>
  <c r="Q44"/>
  <c r="S44"/>
  <c r="R44" s="1"/>
  <c r="V40"/>
  <c r="AC40"/>
  <c r="V38"/>
  <c r="AC38" s="1"/>
  <c r="U47"/>
  <c r="Z40"/>
  <c r="D34"/>
  <c r="C35" s="1"/>
  <c r="D35" s="1"/>
  <c r="C36" s="1"/>
  <c r="D40" s="1"/>
  <c r="C41" s="1"/>
  <c r="D41" s="1"/>
  <c r="C42" s="1"/>
  <c r="W44" s="1"/>
  <c r="AC44" s="1"/>
  <c r="F46"/>
  <c r="D46"/>
  <c r="Q47" l="1"/>
  <c r="S47"/>
  <c r="R47" s="1"/>
  <c r="E30"/>
  <c r="H46"/>
  <c r="D30"/>
  <c r="AD38" l="1"/>
  <c r="F34"/>
  <c r="E35" s="1"/>
  <c r="G46"/>
  <c r="AD47" s="1"/>
  <c r="F30"/>
  <c r="F39" l="1"/>
  <c r="E40" s="1"/>
  <c r="F40" s="1"/>
  <c r="E41" s="1"/>
  <c r="W46" s="1"/>
  <c r="AC46" s="1"/>
  <c r="AD40"/>
  <c r="E45" l="1"/>
  <c r="AA46" s="1"/>
  <c r="H30"/>
  <c r="AD45" l="1"/>
  <c r="AF50" s="1"/>
  <c r="AB27" l="1"/>
</calcChain>
</file>

<file path=xl/sharedStrings.xml><?xml version="1.0" encoding="utf-8"?>
<sst xmlns="http://schemas.openxmlformats.org/spreadsheetml/2006/main" count="160" uniqueCount="101">
  <si>
    <t>"СОГЛАСОВАНО"</t>
  </si>
  <si>
    <t>"УТВЕРЖДАЮ"</t>
  </si>
  <si>
    <t>СВОДНЫЕ ДАННЫЕ ПО РАБОТЕ ПС НА МАРШРУТЕ № 1        (ДЛЯ СЛУЖЕБНОГО ПОЛЬЗОВАНИЯ)</t>
  </si>
  <si>
    <t>Директор МУПАТП</t>
  </si>
  <si>
    <t>м.о.г.Пыть-Ях</t>
  </si>
  <si>
    <t>1. Время на прохождение медосвидетельствования</t>
  </si>
  <si>
    <t>мин.</t>
  </si>
  <si>
    <t>2. Время ПЗР</t>
  </si>
  <si>
    <t>3. Продолжительность  заправки</t>
  </si>
  <si>
    <t>4. Время движения нулевым рейсом до начального пункта А</t>
  </si>
  <si>
    <t>Станционное расписание</t>
  </si>
  <si>
    <t>5. Время движения нулевым рейсом от конечного пункта до гаража/ 2 смена</t>
  </si>
  <si>
    <t>мин 2 смена</t>
  </si>
  <si>
    <t xml:space="preserve">6. Время перерыва для отдыха и питания </t>
  </si>
  <si>
    <r>
      <t xml:space="preserve">пункт  А - </t>
    </r>
    <r>
      <rPr>
        <b/>
        <i/>
        <sz val="12"/>
        <rFont val="Arial"/>
        <family val="2"/>
      </rPr>
      <t>Мамонтово "Баня"</t>
    </r>
    <r>
      <rPr>
        <b/>
        <sz val="12"/>
        <rFont val="Arial"/>
        <family val="2"/>
      </rPr>
      <t xml:space="preserve">           </t>
    </r>
    <r>
      <rPr>
        <b/>
        <i/>
        <sz val="12"/>
        <rFont val="Arial"/>
        <family val="2"/>
      </rPr>
      <t xml:space="preserve"> </t>
    </r>
    <r>
      <rPr>
        <b/>
        <sz val="12"/>
        <rFont val="Arial"/>
        <family val="2"/>
      </rPr>
      <t xml:space="preserve">пункт  Б - </t>
    </r>
    <r>
      <rPr>
        <b/>
        <i/>
        <sz val="12"/>
        <rFont val="Arial"/>
        <family val="2"/>
      </rPr>
      <t>Ж/Д вокзал</t>
    </r>
  </si>
  <si>
    <t>7. Норматив времени пробега от А до Б/ без заезда на Вз. Поликлинику</t>
  </si>
  <si>
    <t>мин</t>
  </si>
  <si>
    <t>Выход № 101</t>
  </si>
  <si>
    <t>Выход № 102</t>
  </si>
  <si>
    <t>Выход № 103</t>
  </si>
  <si>
    <t>8. Норматив времени пробега от Б до А./ без заезда на Вз. Поликлинику</t>
  </si>
  <si>
    <t>отстой</t>
  </si>
  <si>
    <t>график № 1</t>
  </si>
  <si>
    <t>9. Время на пересмену</t>
  </si>
  <si>
    <t>А</t>
  </si>
  <si>
    <t>Б</t>
  </si>
  <si>
    <t>10.Время движения нулевым рейсом от конечного пункта Б до гаража</t>
  </si>
  <si>
    <t>11. Время прохождения тех. осмотра на КПП.</t>
  </si>
  <si>
    <t>1. Путь следования нулевым рейсом к станции А через АЗС</t>
  </si>
  <si>
    <t>км</t>
  </si>
  <si>
    <t>2. Путь следования нулевым рейсом к станции Б через АЗС</t>
  </si>
  <si>
    <t>перерыв</t>
  </si>
  <si>
    <t xml:space="preserve">3. Путь следования нулевым рейсом от конечного пункта А до гаража </t>
  </si>
  <si>
    <t>4. Путь следования нулевым рейсом от конечного пункта Б до гаража</t>
  </si>
  <si>
    <t>5. Технологический пробег</t>
  </si>
  <si>
    <t>6. Протяженность маршрута</t>
  </si>
  <si>
    <t>пересмена</t>
  </si>
  <si>
    <t>7. Протяженность маршрута без заезда на взрослую поликлинику</t>
  </si>
  <si>
    <t>9. Среднее время в наряде</t>
  </si>
  <si>
    <t>часа</t>
  </si>
  <si>
    <t>Выход № 202</t>
  </si>
  <si>
    <t>Выход № 201</t>
  </si>
  <si>
    <t>№</t>
  </si>
  <si>
    <t>Врем.</t>
  </si>
  <si>
    <t xml:space="preserve">Время </t>
  </si>
  <si>
    <t>Нач. работы</t>
  </si>
  <si>
    <t xml:space="preserve">Окончание </t>
  </si>
  <si>
    <t>Продолжительность</t>
  </si>
  <si>
    <t>Кол-во</t>
  </si>
  <si>
    <t>возвра</t>
  </si>
  <si>
    <t>Время</t>
  </si>
  <si>
    <t>вых.</t>
  </si>
  <si>
    <t>выдачи</t>
  </si>
  <si>
    <t>подачи</t>
  </si>
  <si>
    <t>выхода</t>
  </si>
  <si>
    <t>на маршруте</t>
  </si>
  <si>
    <t xml:space="preserve">работы на </t>
  </si>
  <si>
    <t>обеденного</t>
  </si>
  <si>
    <t>работы на</t>
  </si>
  <si>
    <t xml:space="preserve">оборотных </t>
  </si>
  <si>
    <t>щение</t>
  </si>
  <si>
    <t>в</t>
  </si>
  <si>
    <t xml:space="preserve">на </t>
  </si>
  <si>
    <t>п/л</t>
  </si>
  <si>
    <t xml:space="preserve">ТС </t>
  </si>
  <si>
    <t>из</t>
  </si>
  <si>
    <t>маршруте</t>
  </si>
  <si>
    <t>перерыва</t>
  </si>
  <si>
    <t>линии</t>
  </si>
  <si>
    <t xml:space="preserve">рейсов </t>
  </si>
  <si>
    <t>наряде</t>
  </si>
  <si>
    <t>произв.</t>
  </si>
  <si>
    <t>гаража</t>
  </si>
  <si>
    <t>1</t>
  </si>
  <si>
    <t>2</t>
  </si>
  <si>
    <t xml:space="preserve">за </t>
  </si>
  <si>
    <t>гараж</t>
  </si>
  <si>
    <t>рейсах</t>
  </si>
  <si>
    <t>КПП</t>
  </si>
  <si>
    <t>смена</t>
  </si>
  <si>
    <t>смену</t>
  </si>
  <si>
    <t>(час)</t>
  </si>
  <si>
    <t>101</t>
  </si>
  <si>
    <t>102</t>
  </si>
  <si>
    <t>103</t>
  </si>
  <si>
    <t>в парк</t>
  </si>
  <si>
    <t>Итого оборотных рейсов в сутки</t>
  </si>
  <si>
    <t>1.Заезд на ост.Горка осуществляется при движении в обоих направлениях: от ост.Ж/Д вокзал и от ост. Мамонтово "Баня"</t>
  </si>
  <si>
    <t>_________Е.В. Винтер</t>
  </si>
  <si>
    <t xml:space="preserve">автобусного маршрута № 1. "Мамонтово "Баня" - "Ж/Д вокзал".   </t>
  </si>
  <si>
    <t>Инженер СЭ</t>
  </si>
  <si>
    <t>О.Н. Шкрумова</t>
  </si>
  <si>
    <t>на 2018 год</t>
  </si>
  <si>
    <t>Выход № 203</t>
  </si>
  <si>
    <t>начальник управления по ЖКК, транспорту и дорогам</t>
  </si>
  <si>
    <t>"выходами" первой смены: № 101 с 2 рейса (6-45),  № 102 с 2 рейса (7-05), № 103 с 2 рейса (7-25).</t>
  </si>
  <si>
    <t>Заместитель  Главы города -</t>
  </si>
  <si>
    <t>______________ С. М. Гусаров</t>
  </si>
  <si>
    <r>
      <t>Примечание:</t>
    </r>
    <r>
      <rPr>
        <sz val="9"/>
        <rFont val="Arial"/>
        <family val="2"/>
      </rPr>
      <t xml:space="preserve"> Заезд на ост. Вз.поликлиника осуществляется в одном  направлении с ж/д вокзала</t>
    </r>
  </si>
  <si>
    <t>"_____"_____________2018г.</t>
  </si>
  <si>
    <t>"_____"__________2018г.</t>
  </si>
</sst>
</file>

<file path=xl/styles.xml><?xml version="1.0" encoding="utf-8"?>
<styleSheet xmlns="http://schemas.openxmlformats.org/spreadsheetml/2006/main">
  <numFmts count="2">
    <numFmt numFmtId="164" formatCode="0.0"/>
    <numFmt numFmtId="165" formatCode="[$-F400]h:mm:ss\ AM/PM"/>
  </numFmts>
  <fonts count="37">
    <font>
      <sz val="11"/>
      <color theme="1"/>
      <name val="Calibri"/>
      <family val="2"/>
      <charset val="204"/>
      <scheme val="minor"/>
    </font>
    <font>
      <b/>
      <sz val="10"/>
      <name val="Arial Cyr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"/>
      <family val="2"/>
      <charset val="204"/>
    </font>
    <font>
      <sz val="9"/>
      <name val="Arial Cyr"/>
      <family val="2"/>
      <charset val="204"/>
    </font>
    <font>
      <sz val="9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 Cyr"/>
      <family val="2"/>
      <charset val="204"/>
    </font>
    <font>
      <b/>
      <sz val="14"/>
      <name val="Arial"/>
      <family val="2"/>
    </font>
    <font>
      <sz val="9"/>
      <name val="Arial"/>
      <family val="2"/>
      <charset val="204"/>
    </font>
    <font>
      <b/>
      <sz val="12"/>
      <name val="Arial"/>
      <family val="2"/>
    </font>
    <font>
      <b/>
      <sz val="9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  <charset val="204"/>
    </font>
    <font>
      <b/>
      <u/>
      <sz val="10"/>
      <name val="Arial"/>
      <family val="2"/>
    </font>
    <font>
      <b/>
      <i/>
      <sz val="12"/>
      <name val="Arial"/>
      <family val="2"/>
    </font>
    <font>
      <sz val="12"/>
      <name val="Arial"/>
      <family val="2"/>
    </font>
    <font>
      <b/>
      <sz val="9"/>
      <name val="Arial"/>
      <family val="2"/>
      <charset val="204"/>
    </font>
    <font>
      <sz val="11"/>
      <name val="Arial"/>
      <family val="2"/>
    </font>
    <font>
      <b/>
      <sz val="11"/>
      <name val="Arial"/>
      <family val="2"/>
    </font>
    <font>
      <b/>
      <i/>
      <u/>
      <sz val="8"/>
      <name val="Arial"/>
      <family val="2"/>
    </font>
    <font>
      <b/>
      <sz val="8"/>
      <name val="Arial"/>
      <family val="2"/>
    </font>
    <font>
      <sz val="8"/>
      <name val="Arial Cyr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b/>
      <sz val="8"/>
      <name val="Arial"/>
      <family val="2"/>
      <charset val="204"/>
    </font>
    <font>
      <b/>
      <i/>
      <u/>
      <sz val="12"/>
      <name val="Arial"/>
      <family val="2"/>
    </font>
    <font>
      <b/>
      <u/>
      <sz val="9"/>
      <name val="Arial"/>
      <family val="2"/>
      <charset val="204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b/>
      <sz val="11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371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1" fillId="0" borderId="0" xfId="0" applyFont="1"/>
    <xf numFmtId="0" fontId="5" fillId="0" borderId="0" xfId="0" applyFont="1"/>
    <xf numFmtId="0" fontId="1" fillId="0" borderId="0" xfId="0" applyFont="1" applyAlignment="1">
      <alignment horizontal="right"/>
    </xf>
    <xf numFmtId="0" fontId="6" fillId="0" borderId="0" xfId="0" applyFont="1"/>
    <xf numFmtId="0" fontId="7" fillId="0" borderId="0" xfId="0" applyFont="1"/>
    <xf numFmtId="0" fontId="8" fillId="0" borderId="0" xfId="0" applyFont="1"/>
    <xf numFmtId="20" fontId="9" fillId="0" borderId="0" xfId="0" applyNumberFormat="1" applyFont="1"/>
    <xf numFmtId="0" fontId="10" fillId="0" borderId="0" xfId="0" applyFont="1"/>
    <xf numFmtId="0" fontId="11" fillId="0" borderId="0" xfId="0" applyFont="1"/>
    <xf numFmtId="0" fontId="13" fillId="0" borderId="0" xfId="0" applyFont="1"/>
    <xf numFmtId="0" fontId="4" fillId="0" borderId="0" xfId="0" applyFont="1" applyBorder="1" applyAlignment="1">
      <alignment horizontal="center"/>
    </xf>
    <xf numFmtId="20" fontId="9" fillId="0" borderId="0" xfId="0" applyNumberFormat="1" applyFont="1" applyAlignment="1">
      <alignment vertical="center"/>
    </xf>
    <xf numFmtId="0" fontId="9" fillId="0" borderId="0" xfId="0" applyFont="1"/>
    <xf numFmtId="0" fontId="15" fillId="0" borderId="0" xfId="0" applyFont="1"/>
    <xf numFmtId="0" fontId="17" fillId="0" borderId="0" xfId="0" applyFont="1" applyBorder="1" applyAlignment="1">
      <alignment horizontal="center"/>
    </xf>
    <xf numFmtId="20" fontId="18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6" fillId="0" borderId="0" xfId="0" applyFont="1" applyBorder="1" applyAlignment="1">
      <alignment horizontal="center"/>
    </xf>
    <xf numFmtId="0" fontId="14" fillId="0" borderId="0" xfId="0" applyFont="1" applyBorder="1" applyAlignment="1">
      <alignment vertical="center"/>
    </xf>
    <xf numFmtId="0" fontId="20" fillId="0" borderId="0" xfId="0" applyFont="1" applyBorder="1" applyAlignment="1">
      <alignment vertical="center"/>
    </xf>
    <xf numFmtId="0" fontId="20" fillId="0" borderId="0" xfId="0" applyFont="1" applyBorder="1"/>
    <xf numFmtId="0" fontId="13" fillId="0" borderId="0" xfId="0" applyFont="1" applyBorder="1"/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20" fontId="15" fillId="0" borderId="0" xfId="0" applyNumberFormat="1" applyFont="1" applyAlignment="1">
      <alignment vertical="center"/>
    </xf>
    <xf numFmtId="0" fontId="21" fillId="0" borderId="0" xfId="0" applyFont="1" applyFill="1" applyBorder="1" applyAlignment="1">
      <alignment horizontal="left"/>
    </xf>
    <xf numFmtId="0" fontId="21" fillId="0" borderId="0" xfId="0" applyFont="1" applyFill="1" applyBorder="1" applyAlignment="1">
      <alignment horizontal="center"/>
    </xf>
    <xf numFmtId="0" fontId="14" fillId="0" borderId="5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20" fontId="22" fillId="0" borderId="11" xfId="0" applyNumberFormat="1" applyFont="1" applyBorder="1" applyAlignment="1">
      <alignment horizontal="center" vertical="center"/>
    </xf>
    <xf numFmtId="20" fontId="22" fillId="0" borderId="13" xfId="0" applyNumberFormat="1" applyFont="1" applyBorder="1" applyAlignment="1">
      <alignment horizontal="center" vertical="center"/>
    </xf>
    <xf numFmtId="20" fontId="22" fillId="0" borderId="14" xfId="0" applyNumberFormat="1" applyFont="1" applyBorder="1" applyAlignment="1">
      <alignment horizontal="center" vertical="center"/>
    </xf>
    <xf numFmtId="20" fontId="22" fillId="0" borderId="15" xfId="0" applyNumberFormat="1" applyFont="1" applyBorder="1" applyAlignment="1">
      <alignment horizontal="center" vertical="center"/>
    </xf>
    <xf numFmtId="20" fontId="22" fillId="0" borderId="16" xfId="0" applyNumberFormat="1" applyFont="1" applyBorder="1" applyAlignment="1">
      <alignment horizontal="center" vertical="center"/>
    </xf>
    <xf numFmtId="20" fontId="22" fillId="0" borderId="17" xfId="0" applyNumberFormat="1" applyFont="1" applyBorder="1" applyAlignment="1">
      <alignment horizontal="center" vertical="center"/>
    </xf>
    <xf numFmtId="20" fontId="22" fillId="0" borderId="18" xfId="0" applyNumberFormat="1" applyFont="1" applyBorder="1" applyAlignment="1">
      <alignment horizontal="center" vertical="center"/>
    </xf>
    <xf numFmtId="164" fontId="9" fillId="0" borderId="0" xfId="0" applyNumberFormat="1" applyFont="1" applyAlignment="1">
      <alignment vertical="center"/>
    </xf>
    <xf numFmtId="20" fontId="23" fillId="0" borderId="16" xfId="0" applyNumberFormat="1" applyFont="1" applyBorder="1" applyAlignment="1">
      <alignment horizontal="center" vertical="center"/>
    </xf>
    <xf numFmtId="20" fontId="9" fillId="0" borderId="17" xfId="0" applyNumberFormat="1" applyFont="1" applyBorder="1" applyAlignment="1">
      <alignment horizontal="center" vertical="center"/>
    </xf>
    <xf numFmtId="20" fontId="9" fillId="0" borderId="18" xfId="0" applyNumberFormat="1" applyFont="1" applyBorder="1" applyAlignment="1">
      <alignment horizontal="center" vertical="center"/>
    </xf>
    <xf numFmtId="0" fontId="8" fillId="0" borderId="0" xfId="0" applyFont="1" applyFill="1" applyBorder="1" applyAlignment="1"/>
    <xf numFmtId="20" fontId="8" fillId="0" borderId="0" xfId="0" applyNumberFormat="1" applyFont="1" applyFill="1" applyBorder="1" applyAlignment="1"/>
    <xf numFmtId="1" fontId="9" fillId="0" borderId="0" xfId="0" applyNumberFormat="1" applyFont="1" applyAlignment="1">
      <alignment vertical="center"/>
    </xf>
    <xf numFmtId="20" fontId="24" fillId="0" borderId="0" xfId="0" applyNumberFormat="1" applyFont="1" applyFill="1" applyBorder="1" applyAlignment="1"/>
    <xf numFmtId="0" fontId="9" fillId="0" borderId="0" xfId="0" applyFont="1" applyAlignment="1">
      <alignment vertical="center"/>
    </xf>
    <xf numFmtId="20" fontId="25" fillId="0" borderId="17" xfId="0" applyNumberFormat="1" applyFont="1" applyBorder="1" applyAlignment="1">
      <alignment horizontal="center" vertical="center"/>
    </xf>
    <xf numFmtId="20" fontId="25" fillId="0" borderId="18" xfId="0" applyNumberFormat="1" applyFont="1" applyBorder="1" applyAlignment="1">
      <alignment horizontal="center" vertical="center"/>
    </xf>
    <xf numFmtId="20" fontId="23" fillId="0" borderId="17" xfId="0" applyNumberFormat="1" applyFont="1" applyBorder="1" applyAlignment="1">
      <alignment horizontal="center" vertical="center"/>
    </xf>
    <xf numFmtId="20" fontId="23" fillId="0" borderId="18" xfId="0" applyNumberFormat="1" applyFont="1" applyBorder="1" applyAlignment="1">
      <alignment horizontal="center" vertical="center"/>
    </xf>
    <xf numFmtId="2" fontId="9" fillId="0" borderId="0" xfId="0" applyNumberFormat="1" applyFont="1" applyBorder="1" applyAlignment="1">
      <alignment horizontal="center"/>
    </xf>
    <xf numFmtId="0" fontId="9" fillId="0" borderId="0" xfId="0" applyFont="1" applyBorder="1"/>
    <xf numFmtId="0" fontId="15" fillId="0" borderId="0" xfId="0" applyFont="1" applyBorder="1"/>
    <xf numFmtId="20" fontId="22" fillId="0" borderId="19" xfId="0" applyNumberFormat="1" applyFont="1" applyBorder="1" applyAlignment="1">
      <alignment horizontal="center" vertical="center"/>
    </xf>
    <xf numFmtId="20" fontId="22" fillId="0" borderId="20" xfId="0" applyNumberFormat="1" applyFont="1" applyBorder="1" applyAlignment="1">
      <alignment horizontal="center" vertical="center"/>
    </xf>
    <xf numFmtId="20" fontId="22" fillId="0" borderId="21" xfId="0" applyNumberFormat="1" applyFont="1" applyBorder="1" applyAlignment="1">
      <alignment horizontal="center" vertical="center"/>
    </xf>
    <xf numFmtId="20" fontId="22" fillId="0" borderId="22" xfId="0" applyNumberFormat="1" applyFont="1" applyBorder="1" applyAlignment="1">
      <alignment horizontal="center" vertical="center"/>
    </xf>
    <xf numFmtId="20" fontId="22" fillId="0" borderId="23" xfId="0" applyNumberFormat="1" applyFont="1" applyBorder="1" applyAlignment="1">
      <alignment horizontal="center" vertical="center"/>
    </xf>
    <xf numFmtId="20" fontId="9" fillId="0" borderId="0" xfId="0" applyNumberFormat="1" applyFont="1" applyBorder="1" applyAlignment="1">
      <alignment vertical="center"/>
    </xf>
    <xf numFmtId="164" fontId="9" fillId="0" borderId="5" xfId="0" applyNumberFormat="1" applyFont="1" applyBorder="1"/>
    <xf numFmtId="0" fontId="9" fillId="0" borderId="4" xfId="0" applyFont="1" applyBorder="1"/>
    <xf numFmtId="20" fontId="10" fillId="0" borderId="0" xfId="0" applyNumberFormat="1" applyFont="1"/>
    <xf numFmtId="1" fontId="22" fillId="0" borderId="13" xfId="0" applyNumberFormat="1" applyFont="1" applyBorder="1" applyAlignment="1">
      <alignment horizontal="center" vertical="center"/>
    </xf>
    <xf numFmtId="1" fontId="22" fillId="0" borderId="24" xfId="0" applyNumberFormat="1" applyFont="1" applyBorder="1" applyAlignment="1">
      <alignment horizontal="center" vertical="center"/>
    </xf>
    <xf numFmtId="1" fontId="22" fillId="0" borderId="12" xfId="0" applyNumberFormat="1" applyFont="1" applyBorder="1" applyAlignment="1">
      <alignment horizontal="center" vertical="center"/>
    </xf>
    <xf numFmtId="1" fontId="8" fillId="0" borderId="0" xfId="0" applyNumberFormat="1" applyFont="1" applyFill="1" applyBorder="1" applyAlignment="1">
      <alignment horizontal="center"/>
    </xf>
    <xf numFmtId="0" fontId="8" fillId="0" borderId="0" xfId="0" applyFont="1" applyBorder="1"/>
    <xf numFmtId="164" fontId="9" fillId="0" borderId="0" xfId="0" applyNumberFormat="1" applyFont="1" applyAlignment="1">
      <alignment horizontal="right" vertical="center"/>
    </xf>
    <xf numFmtId="0" fontId="9" fillId="0" borderId="0" xfId="0" applyFont="1" applyFill="1" applyBorder="1" applyAlignment="1">
      <alignment horizontal="left"/>
    </xf>
    <xf numFmtId="164" fontId="22" fillId="0" borderId="17" xfId="0" applyNumberFormat="1" applyFont="1" applyBorder="1" applyAlignment="1">
      <alignment horizontal="center" vertical="center"/>
    </xf>
    <xf numFmtId="164" fontId="22" fillId="0" borderId="18" xfId="0" applyNumberFormat="1" applyFont="1" applyBorder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/>
    </xf>
    <xf numFmtId="0" fontId="0" fillId="0" borderId="0" xfId="0" applyAlignment="1">
      <alignment vertical="center"/>
    </xf>
    <xf numFmtId="164" fontId="22" fillId="0" borderId="23" xfId="0" applyNumberFormat="1" applyFont="1" applyBorder="1" applyAlignment="1">
      <alignment horizontal="center" vertical="center"/>
    </xf>
    <xf numFmtId="164" fontId="22" fillId="0" borderId="21" xfId="0" applyNumberFormat="1" applyFont="1" applyBorder="1" applyAlignment="1">
      <alignment horizontal="center" vertical="center"/>
    </xf>
    <xf numFmtId="1" fontId="8" fillId="0" borderId="0" xfId="0" applyNumberFormat="1" applyFont="1" applyFill="1" applyBorder="1" applyAlignment="1"/>
    <xf numFmtId="164" fontId="13" fillId="0" borderId="0" xfId="0" applyNumberFormat="1" applyFont="1" applyFill="1" applyBorder="1" applyAlignment="1">
      <alignment horizontal="center"/>
    </xf>
    <xf numFmtId="164" fontId="8" fillId="0" borderId="0" xfId="0" applyNumberFormat="1" applyFont="1" applyFill="1" applyBorder="1" applyAlignment="1"/>
    <xf numFmtId="0" fontId="26" fillId="0" borderId="10" xfId="0" applyFont="1" applyBorder="1" applyAlignment="1">
      <alignment horizontal="center"/>
    </xf>
    <xf numFmtId="0" fontId="26" fillId="0" borderId="25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14" fillId="0" borderId="25" xfId="0" applyFont="1" applyBorder="1" applyAlignment="1">
      <alignment horizontal="center" vertical="center"/>
    </xf>
    <xf numFmtId="0" fontId="26" fillId="0" borderId="26" xfId="0" applyFont="1" applyBorder="1" applyAlignment="1">
      <alignment horizontal="center"/>
    </xf>
    <xf numFmtId="0" fontId="26" fillId="0" borderId="27" xfId="0" applyFont="1" applyBorder="1" applyAlignment="1">
      <alignment horizontal="center"/>
    </xf>
    <xf numFmtId="0" fontId="8" fillId="0" borderId="26" xfId="0" applyFont="1" applyBorder="1" applyAlignment="1">
      <alignment horizontal="center"/>
    </xf>
    <xf numFmtId="0" fontId="22" fillId="0" borderId="13" xfId="0" applyFont="1" applyBorder="1"/>
    <xf numFmtId="0" fontId="26" fillId="0" borderId="26" xfId="0" applyFont="1" applyBorder="1"/>
    <xf numFmtId="0" fontId="8" fillId="0" borderId="0" xfId="0" applyFont="1" applyFill="1" applyBorder="1" applyAlignment="1">
      <alignment horizontal="left"/>
    </xf>
    <xf numFmtId="0" fontId="27" fillId="0" borderId="28" xfId="0" applyFont="1" applyBorder="1"/>
    <xf numFmtId="20" fontId="8" fillId="0" borderId="0" xfId="0" applyNumberFormat="1" applyFont="1" applyFill="1" applyBorder="1" applyAlignment="1">
      <alignment horizontal="left"/>
    </xf>
    <xf numFmtId="0" fontId="28" fillId="0" borderId="26" xfId="0" applyFont="1" applyBorder="1" applyAlignment="1">
      <alignment horizontal="center"/>
    </xf>
    <xf numFmtId="0" fontId="26" fillId="0" borderId="31" xfId="0" applyFont="1" applyBorder="1" applyAlignment="1">
      <alignment horizontal="center"/>
    </xf>
    <xf numFmtId="0" fontId="27" fillId="0" borderId="30" xfId="0" applyFont="1" applyBorder="1" applyAlignment="1">
      <alignment horizontal="center"/>
    </xf>
    <xf numFmtId="0" fontId="25" fillId="0" borderId="32" xfId="0" applyFont="1" applyBorder="1" applyAlignment="1">
      <alignment horizontal="center" vertical="center"/>
    </xf>
    <xf numFmtId="20" fontId="8" fillId="0" borderId="33" xfId="0" applyNumberFormat="1" applyFont="1" applyBorder="1" applyAlignment="1">
      <alignment horizontal="center" vertical="center"/>
    </xf>
    <xf numFmtId="20" fontId="8" fillId="0" borderId="14" xfId="0" applyNumberFormat="1" applyFont="1" applyBorder="1" applyAlignment="1">
      <alignment horizontal="center" vertical="center"/>
    </xf>
    <xf numFmtId="20" fontId="8" fillId="0" borderId="34" xfId="0" applyNumberFormat="1" applyFont="1" applyBorder="1" applyAlignment="1">
      <alignment horizontal="center" vertical="center"/>
    </xf>
    <xf numFmtId="1" fontId="8" fillId="0" borderId="34" xfId="0" applyNumberFormat="1" applyFont="1" applyBorder="1" applyAlignment="1">
      <alignment horizontal="center" vertical="center"/>
    </xf>
    <xf numFmtId="20" fontId="8" fillId="0" borderId="13" xfId="0" applyNumberFormat="1" applyFont="1" applyBorder="1" applyAlignment="1">
      <alignment horizontal="center" vertical="center"/>
    </xf>
    <xf numFmtId="2" fontId="8" fillId="0" borderId="14" xfId="0" applyNumberFormat="1" applyFont="1" applyBorder="1" applyAlignment="1">
      <alignment horizontal="center" vertical="center"/>
    </xf>
    <xf numFmtId="2" fontId="8" fillId="0" borderId="15" xfId="0" applyNumberFormat="1" applyFont="1" applyBorder="1" applyAlignment="1">
      <alignment horizontal="center"/>
    </xf>
    <xf numFmtId="20" fontId="13" fillId="0" borderId="0" xfId="0" applyNumberFormat="1" applyFont="1" applyFill="1" applyBorder="1" applyAlignment="1">
      <alignment horizontal="center"/>
    </xf>
    <xf numFmtId="0" fontId="25" fillId="0" borderId="35" xfId="0" applyFont="1" applyBorder="1" applyAlignment="1">
      <alignment horizontal="center" vertical="center"/>
    </xf>
    <xf numFmtId="20" fontId="8" fillId="0" borderId="36" xfId="0" applyNumberFormat="1" applyFont="1" applyBorder="1" applyAlignment="1">
      <alignment horizontal="center" vertical="center"/>
    </xf>
    <xf numFmtId="20" fontId="8" fillId="0" borderId="16" xfId="0" applyNumberFormat="1" applyFont="1" applyBorder="1" applyAlignment="1">
      <alignment horizontal="center" vertical="center"/>
    </xf>
    <xf numFmtId="20" fontId="8" fillId="0" borderId="37" xfId="0" applyNumberFormat="1" applyFont="1" applyBorder="1" applyAlignment="1">
      <alignment horizontal="center" vertical="center"/>
    </xf>
    <xf numFmtId="1" fontId="8" fillId="0" borderId="37" xfId="0" applyNumberFormat="1" applyFont="1" applyBorder="1" applyAlignment="1">
      <alignment horizontal="center" vertical="center"/>
    </xf>
    <xf numFmtId="20" fontId="8" fillId="0" borderId="18" xfId="0" applyNumberFormat="1" applyFont="1" applyBorder="1" applyAlignment="1">
      <alignment horizontal="center" vertical="center"/>
    </xf>
    <xf numFmtId="2" fontId="8" fillId="0" borderId="16" xfId="0" applyNumberFormat="1" applyFont="1" applyBorder="1" applyAlignment="1">
      <alignment horizontal="center" vertical="center"/>
    </xf>
    <xf numFmtId="2" fontId="8" fillId="0" borderId="17" xfId="0" applyNumberFormat="1" applyFont="1" applyBorder="1" applyAlignment="1">
      <alignment horizontal="center"/>
    </xf>
    <xf numFmtId="0" fontId="25" fillId="0" borderId="35" xfId="0" applyFont="1" applyFill="1" applyBorder="1" applyAlignment="1">
      <alignment horizontal="center" vertical="center"/>
    </xf>
    <xf numFmtId="0" fontId="25" fillId="0" borderId="38" xfId="0" applyFont="1" applyBorder="1" applyAlignment="1">
      <alignment horizontal="center" vertical="center"/>
    </xf>
    <xf numFmtId="20" fontId="8" fillId="0" borderId="39" xfId="0" applyNumberFormat="1" applyFont="1" applyBorder="1" applyAlignment="1">
      <alignment horizontal="center" vertical="center"/>
    </xf>
    <xf numFmtId="20" fontId="8" fillId="0" borderId="19" xfId="0" applyNumberFormat="1" applyFont="1" applyBorder="1" applyAlignment="1">
      <alignment horizontal="center" vertical="center"/>
    </xf>
    <xf numFmtId="20" fontId="8" fillId="0" borderId="40" xfId="0" applyNumberFormat="1" applyFont="1" applyBorder="1" applyAlignment="1">
      <alignment horizontal="center" vertical="center"/>
    </xf>
    <xf numFmtId="1" fontId="8" fillId="0" borderId="40" xfId="0" applyNumberFormat="1" applyFont="1" applyBorder="1" applyAlignment="1">
      <alignment horizontal="center" vertical="center"/>
    </xf>
    <xf numFmtId="20" fontId="8" fillId="0" borderId="41" xfId="0" applyNumberFormat="1" applyFont="1" applyBorder="1" applyAlignment="1">
      <alignment horizontal="center" vertical="center"/>
    </xf>
    <xf numFmtId="2" fontId="8" fillId="0" borderId="19" xfId="0" applyNumberFormat="1" applyFont="1" applyBorder="1" applyAlignment="1">
      <alignment horizontal="center" vertical="center"/>
    </xf>
    <xf numFmtId="2" fontId="8" fillId="0" borderId="20" xfId="0" applyNumberFormat="1" applyFont="1" applyBorder="1" applyAlignment="1">
      <alignment horizontal="center"/>
    </xf>
    <xf numFmtId="0" fontId="25" fillId="2" borderId="8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20" fontId="8" fillId="2" borderId="6" xfId="0" applyNumberFormat="1" applyFont="1" applyFill="1" applyBorder="1" applyAlignment="1">
      <alignment horizontal="center" vertical="center"/>
    </xf>
    <xf numFmtId="20" fontId="8" fillId="2" borderId="42" xfId="0" applyNumberFormat="1" applyFont="1" applyFill="1" applyBorder="1" applyAlignment="1">
      <alignment horizontal="center" vertical="center"/>
    </xf>
    <xf numFmtId="1" fontId="8" fillId="2" borderId="42" xfId="0" applyNumberFormat="1" applyFont="1" applyFill="1" applyBorder="1" applyAlignment="1">
      <alignment horizontal="center" vertical="center"/>
    </xf>
    <xf numFmtId="20" fontId="8" fillId="2" borderId="43" xfId="0" applyNumberFormat="1" applyFont="1" applyFill="1" applyBorder="1" applyAlignment="1">
      <alignment horizontal="center" vertical="center"/>
    </xf>
    <xf numFmtId="20" fontId="8" fillId="2" borderId="5" xfId="0" applyNumberFormat="1" applyFont="1" applyFill="1" applyBorder="1" applyAlignment="1">
      <alignment horizontal="center" vertical="center"/>
    </xf>
    <xf numFmtId="2" fontId="8" fillId="2" borderId="6" xfId="0" applyNumberFormat="1" applyFont="1" applyFill="1" applyBorder="1" applyAlignment="1">
      <alignment horizontal="center" vertical="center"/>
    </xf>
    <xf numFmtId="2" fontId="8" fillId="2" borderId="7" xfId="0" applyNumberFormat="1" applyFont="1" applyFill="1" applyBorder="1"/>
    <xf numFmtId="20" fontId="23" fillId="0" borderId="21" xfId="0" applyNumberFormat="1" applyFont="1" applyBorder="1" applyAlignment="1">
      <alignment horizontal="center" vertical="center"/>
    </xf>
    <xf numFmtId="0" fontId="22" fillId="0" borderId="22" xfId="0" applyFont="1" applyBorder="1"/>
    <xf numFmtId="20" fontId="23" fillId="0" borderId="23" xfId="0" applyNumberFormat="1" applyFont="1" applyBorder="1" applyAlignment="1">
      <alignment horizontal="center" vertical="center"/>
    </xf>
    <xf numFmtId="0" fontId="25" fillId="0" borderId="44" xfId="0" applyFont="1" applyBorder="1" applyAlignment="1">
      <alignment horizontal="center" vertical="center"/>
    </xf>
    <xf numFmtId="20" fontId="8" fillId="0" borderId="45" xfId="0" applyNumberFormat="1" applyFont="1" applyBorder="1" applyAlignment="1">
      <alignment horizontal="center" vertical="center"/>
    </xf>
    <xf numFmtId="1" fontId="8" fillId="0" borderId="45" xfId="0" applyNumberFormat="1" applyFont="1" applyBorder="1" applyAlignment="1">
      <alignment horizontal="center" vertical="center"/>
    </xf>
    <xf numFmtId="20" fontId="8" fillId="0" borderId="24" xfId="0" applyNumberFormat="1" applyFont="1" applyBorder="1" applyAlignment="1">
      <alignment horizontal="center" vertical="center"/>
    </xf>
    <xf numFmtId="20" fontId="8" fillId="0" borderId="46" xfId="0" applyNumberFormat="1" applyFont="1" applyBorder="1" applyAlignment="1">
      <alignment horizontal="center" vertical="center"/>
    </xf>
    <xf numFmtId="2" fontId="8" fillId="0" borderId="11" xfId="0" applyNumberFormat="1" applyFont="1" applyBorder="1" applyAlignment="1">
      <alignment horizontal="center" vertical="center"/>
    </xf>
    <xf numFmtId="2" fontId="8" fillId="0" borderId="12" xfId="0" applyNumberFormat="1" applyFont="1" applyBorder="1" applyAlignment="1">
      <alignment horizontal="center"/>
    </xf>
    <xf numFmtId="164" fontId="22" fillId="0" borderId="12" xfId="0" applyNumberFormat="1" applyFont="1" applyBorder="1" applyAlignment="1">
      <alignment horizontal="center" vertical="center"/>
    </xf>
    <xf numFmtId="164" fontId="22" fillId="0" borderId="24" xfId="0" applyNumberFormat="1" applyFont="1" applyBorder="1" applyAlignment="1">
      <alignment horizontal="center" vertical="center"/>
    </xf>
    <xf numFmtId="0" fontId="25" fillId="0" borderId="35" xfId="0" applyFont="1" applyBorder="1" applyAlignment="1">
      <alignment horizontal="center"/>
    </xf>
    <xf numFmtId="0" fontId="13" fillId="0" borderId="0" xfId="0" applyFont="1" applyBorder="1" applyAlignment="1">
      <alignment vertical="center"/>
    </xf>
    <xf numFmtId="0" fontId="25" fillId="0" borderId="38" xfId="0" applyFont="1" applyBorder="1" applyAlignment="1">
      <alignment horizontal="center"/>
    </xf>
    <xf numFmtId="0" fontId="29" fillId="0" borderId="8" xfId="0" applyFont="1" applyBorder="1" applyAlignment="1">
      <alignment horizontal="center" vertical="center"/>
    </xf>
    <xf numFmtId="0" fontId="25" fillId="0" borderId="5" xfId="0" applyFont="1" applyBorder="1" applyAlignment="1">
      <alignment horizontal="left"/>
    </xf>
    <xf numFmtId="0" fontId="25" fillId="0" borderId="3" xfId="0" applyFont="1" applyBorder="1" applyAlignment="1">
      <alignment horizontal="left"/>
    </xf>
    <xf numFmtId="21" fontId="25" fillId="0" borderId="3" xfId="0" applyNumberFormat="1" applyFont="1" applyBorder="1" applyAlignment="1">
      <alignment horizontal="center"/>
    </xf>
    <xf numFmtId="20" fontId="25" fillId="0" borderId="3" xfId="0" applyNumberFormat="1" applyFont="1" applyBorder="1" applyAlignment="1">
      <alignment horizontal="center"/>
    </xf>
    <xf numFmtId="1" fontId="25" fillId="0" borderId="8" xfId="0" applyNumberFormat="1" applyFont="1" applyBorder="1" applyAlignment="1">
      <alignment horizontal="center" vertical="center"/>
    </xf>
    <xf numFmtId="20" fontId="8" fillId="0" borderId="3" xfId="0" applyNumberFormat="1" applyFont="1" applyBorder="1" applyAlignment="1">
      <alignment horizontal="center" vertical="center"/>
    </xf>
    <xf numFmtId="20" fontId="8" fillId="0" borderId="5" xfId="0" applyNumberFormat="1" applyFont="1" applyBorder="1" applyAlignment="1">
      <alignment horizontal="center" vertical="center"/>
    </xf>
    <xf numFmtId="2" fontId="25" fillId="0" borderId="6" xfId="0" applyNumberFormat="1" applyFont="1" applyBorder="1" applyAlignment="1">
      <alignment horizontal="center" vertical="center"/>
    </xf>
    <xf numFmtId="2" fontId="25" fillId="0" borderId="7" xfId="0" applyNumberFormat="1" applyFont="1" applyBorder="1" applyAlignment="1">
      <alignment horizontal="center"/>
    </xf>
    <xf numFmtId="0" fontId="28" fillId="0" borderId="0" xfId="0" applyFont="1" applyBorder="1" applyAlignment="1">
      <alignment vertical="center"/>
    </xf>
    <xf numFmtId="0" fontId="25" fillId="0" borderId="31" xfId="0" applyFont="1" applyBorder="1" applyAlignment="1">
      <alignment horizontal="center"/>
    </xf>
    <xf numFmtId="0" fontId="8" fillId="0" borderId="29" xfId="0" applyFont="1" applyBorder="1" applyAlignment="1">
      <alignment horizontal="center" vertical="center"/>
    </xf>
    <xf numFmtId="0" fontId="25" fillId="0" borderId="29" xfId="0" applyFont="1" applyBorder="1" applyAlignment="1">
      <alignment horizontal="center" vertical="center"/>
    </xf>
    <xf numFmtId="20" fontId="8" fillId="0" borderId="47" xfId="0" applyNumberFormat="1" applyFont="1" applyBorder="1" applyAlignment="1">
      <alignment horizontal="center" vertical="center"/>
    </xf>
    <xf numFmtId="20" fontId="8" fillId="0" borderId="48" xfId="0" applyNumberFormat="1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20" fontId="8" fillId="0" borderId="49" xfId="0" applyNumberFormat="1" applyFont="1" applyBorder="1" applyAlignment="1">
      <alignment horizontal="center" vertical="center"/>
    </xf>
    <xf numFmtId="20" fontId="8" fillId="0" borderId="29" xfId="0" applyNumberFormat="1" applyFont="1" applyBorder="1" applyAlignment="1">
      <alignment horizontal="center" vertical="center"/>
    </xf>
    <xf numFmtId="2" fontId="8" fillId="0" borderId="47" xfId="0" applyNumberFormat="1" applyFont="1" applyBorder="1" applyAlignment="1">
      <alignment horizontal="center" vertical="center"/>
    </xf>
    <xf numFmtId="2" fontId="8" fillId="0" borderId="50" xfId="0" applyNumberFormat="1" applyFont="1" applyBorder="1"/>
    <xf numFmtId="0" fontId="0" fillId="0" borderId="0" xfId="0" applyBorder="1"/>
    <xf numFmtId="0" fontId="15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30" fillId="0" borderId="0" xfId="0" applyFont="1" applyAlignment="1">
      <alignment vertical="center"/>
    </xf>
    <xf numFmtId="0" fontId="9" fillId="0" borderId="0" xfId="0" applyFont="1" applyAlignment="1">
      <alignment horizontal="right"/>
    </xf>
    <xf numFmtId="0" fontId="14" fillId="0" borderId="0" xfId="0" applyFont="1" applyAlignment="1"/>
    <xf numFmtId="0" fontId="14" fillId="0" borderId="0" xfId="0" applyFont="1"/>
    <xf numFmtId="0" fontId="21" fillId="0" borderId="0" xfId="0" applyFont="1" applyAlignment="1">
      <alignment horizontal="center"/>
    </xf>
    <xf numFmtId="0" fontId="8" fillId="0" borderId="25" xfId="0" applyFont="1" applyBorder="1" applyAlignment="1">
      <alignment horizontal="center"/>
    </xf>
    <xf numFmtId="0" fontId="31" fillId="0" borderId="0" xfId="0" applyFont="1" applyAlignment="1">
      <alignment horizontal="center"/>
    </xf>
    <xf numFmtId="0" fontId="8" fillId="0" borderId="27" xfId="0" applyFont="1" applyBorder="1" applyAlignment="1">
      <alignment horizontal="center"/>
    </xf>
    <xf numFmtId="0" fontId="8" fillId="0" borderId="26" xfId="0" applyFont="1" applyBorder="1"/>
    <xf numFmtId="0" fontId="21" fillId="0" borderId="0" xfId="0" applyFont="1" applyBorder="1" applyAlignment="1">
      <alignment horizontal="center"/>
    </xf>
    <xf numFmtId="20" fontId="13" fillId="0" borderId="0" xfId="0" applyNumberFormat="1" applyFont="1" applyBorder="1" applyAlignment="1">
      <alignment horizontal="center"/>
    </xf>
    <xf numFmtId="20" fontId="22" fillId="0" borderId="41" xfId="0" applyNumberFormat="1" applyFont="1" applyBorder="1" applyAlignment="1">
      <alignment horizontal="center" vertical="center"/>
    </xf>
    <xf numFmtId="0" fontId="25" fillId="0" borderId="0" xfId="0" applyFont="1" applyFill="1" applyBorder="1" applyAlignment="1"/>
    <xf numFmtId="0" fontId="8" fillId="0" borderId="0" xfId="0" applyFont="1" applyBorder="1" applyAlignment="1">
      <alignment horizontal="center"/>
    </xf>
    <xf numFmtId="0" fontId="25" fillId="0" borderId="0" xfId="0" applyFont="1" applyFill="1" applyBorder="1" applyAlignment="1">
      <alignment horizontal="center"/>
    </xf>
    <xf numFmtId="164" fontId="0" fillId="0" borderId="0" xfId="0" applyNumberFormat="1" applyBorder="1" applyAlignment="1">
      <alignment horizontal="center" vertical="center"/>
    </xf>
    <xf numFmtId="164" fontId="9" fillId="0" borderId="0" xfId="0" applyNumberFormat="1" applyFont="1" applyFill="1" applyBorder="1" applyAlignment="1">
      <alignment horizontal="center" vertical="center"/>
    </xf>
    <xf numFmtId="164" fontId="0" fillId="0" borderId="32" xfId="0" applyNumberFormat="1" applyBorder="1" applyAlignment="1">
      <alignment horizontal="center" vertical="center"/>
    </xf>
    <xf numFmtId="1" fontId="0" fillId="0" borderId="33" xfId="0" applyNumberFormat="1" applyBorder="1" applyAlignment="1">
      <alignment horizontal="center" vertical="center"/>
    </xf>
    <xf numFmtId="164" fontId="0" fillId="0" borderId="33" xfId="0" applyNumberFormat="1" applyBorder="1" applyAlignment="1">
      <alignment horizontal="center" vertical="center"/>
    </xf>
    <xf numFmtId="164" fontId="0" fillId="0" borderId="35" xfId="0" applyNumberFormat="1" applyBorder="1" applyAlignment="1">
      <alignment horizontal="center" vertical="center"/>
    </xf>
    <xf numFmtId="1" fontId="0" fillId="0" borderId="36" xfId="0" applyNumberFormat="1" applyBorder="1" applyAlignment="1">
      <alignment horizontal="center" vertical="center"/>
    </xf>
    <xf numFmtId="164" fontId="0" fillId="0" borderId="36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20" fontId="23" fillId="0" borderId="22" xfId="0" applyNumberFormat="1" applyFont="1" applyBorder="1" applyAlignment="1">
      <alignment horizontal="center" vertical="center"/>
    </xf>
    <xf numFmtId="164" fontId="13" fillId="0" borderId="0" xfId="0" applyNumberFormat="1" applyFont="1" applyBorder="1" applyAlignment="1">
      <alignment horizontal="center"/>
    </xf>
    <xf numFmtId="0" fontId="4" fillId="0" borderId="46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/>
    </xf>
    <xf numFmtId="0" fontId="29" fillId="0" borderId="0" xfId="0" applyFont="1"/>
    <xf numFmtId="0" fontId="25" fillId="0" borderId="8" xfId="0" applyFont="1" applyBorder="1"/>
    <xf numFmtId="0" fontId="28" fillId="0" borderId="0" xfId="0" applyFont="1"/>
    <xf numFmtId="0" fontId="9" fillId="0" borderId="0" xfId="0" applyFont="1" applyFill="1" applyBorder="1"/>
    <xf numFmtId="0" fontId="28" fillId="0" borderId="0" xfId="0" applyFont="1" applyBorder="1"/>
    <xf numFmtId="0" fontId="4" fillId="0" borderId="55" xfId="0" applyFont="1" applyBorder="1" applyAlignment="1">
      <alignment horizontal="center"/>
    </xf>
    <xf numFmtId="0" fontId="0" fillId="0" borderId="55" xfId="0" applyBorder="1"/>
    <xf numFmtId="0" fontId="0" fillId="0" borderId="57" xfId="0" applyBorder="1"/>
    <xf numFmtId="0" fontId="15" fillId="0" borderId="0" xfId="0" applyFont="1" applyAlignment="1">
      <alignment horizontal="center"/>
    </xf>
    <xf numFmtId="0" fontId="6" fillId="2" borderId="0" xfId="0" applyFont="1" applyFill="1" applyBorder="1"/>
    <xf numFmtId="0" fontId="25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 vertical="center"/>
    </xf>
    <xf numFmtId="0" fontId="21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0" fontId="14" fillId="0" borderId="0" xfId="0" applyFont="1" applyAlignment="1">
      <alignment horizontal="center"/>
    </xf>
    <xf numFmtId="0" fontId="4" fillId="0" borderId="33" xfId="0" applyFont="1" applyBorder="1" applyAlignment="1">
      <alignment horizontal="center" vertical="center"/>
    </xf>
    <xf numFmtId="0" fontId="14" fillId="0" borderId="0" xfId="0" applyFont="1" applyAlignment="1">
      <alignment vertical="center"/>
    </xf>
    <xf numFmtId="0" fontId="4" fillId="0" borderId="39" xfId="0" applyFont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4" fillId="0" borderId="55" xfId="0" applyFont="1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20" fontId="28" fillId="0" borderId="0" xfId="0" applyNumberFormat="1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22" fillId="0" borderId="14" xfId="0" applyFont="1" applyBorder="1" applyAlignment="1">
      <alignment vertical="center"/>
    </xf>
    <xf numFmtId="0" fontId="22" fillId="0" borderId="13" xfId="0" applyFont="1" applyBorder="1" applyAlignment="1">
      <alignment vertical="center"/>
    </xf>
    <xf numFmtId="0" fontId="6" fillId="0" borderId="0" xfId="0" applyFont="1" applyBorder="1"/>
    <xf numFmtId="0" fontId="6" fillId="0" borderId="0" xfId="0" applyFont="1" applyFill="1" applyBorder="1"/>
    <xf numFmtId="0" fontId="9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" vertical="center"/>
    </xf>
    <xf numFmtId="1" fontId="0" fillId="0" borderId="0" xfId="0" applyNumberForma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" fillId="0" borderId="0" xfId="0" applyFont="1" applyAlignment="1"/>
    <xf numFmtId="0" fontId="26" fillId="0" borderId="9" xfId="0" applyFont="1" applyBorder="1" applyAlignment="1">
      <alignment horizontal="center"/>
    </xf>
    <xf numFmtId="0" fontId="26" fillId="0" borderId="5" xfId="0" applyFont="1" applyBorder="1" applyAlignment="1">
      <alignment horizontal="center"/>
    </xf>
    <xf numFmtId="0" fontId="26" fillId="0" borderId="3" xfId="0" applyFont="1" applyBorder="1" applyAlignment="1">
      <alignment horizontal="center"/>
    </xf>
    <xf numFmtId="0" fontId="26" fillId="0" borderId="4" xfId="0" applyFont="1" applyBorder="1" applyAlignment="1">
      <alignment horizontal="center"/>
    </xf>
    <xf numFmtId="0" fontId="26" fillId="0" borderId="28" xfId="0" applyFont="1" applyBorder="1" applyAlignment="1">
      <alignment horizontal="center"/>
    </xf>
    <xf numFmtId="0" fontId="26" fillId="0" borderId="29" xfId="0" applyFont="1" applyBorder="1" applyAlignment="1">
      <alignment horizontal="center"/>
    </xf>
    <xf numFmtId="0" fontId="26" fillId="0" borderId="30" xfId="0" applyFont="1" applyBorder="1" applyAlignment="1">
      <alignment horizontal="center"/>
    </xf>
    <xf numFmtId="0" fontId="12" fillId="0" borderId="0" xfId="0" applyFont="1" applyAlignment="1"/>
    <xf numFmtId="0" fontId="14" fillId="0" borderId="0" xfId="0" applyFont="1" applyBorder="1" applyAlignment="1"/>
    <xf numFmtId="0" fontId="16" fillId="0" borderId="0" xfId="0" applyFont="1" applyBorder="1" applyAlignment="1"/>
    <xf numFmtId="0" fontId="12" fillId="0" borderId="0" xfId="0" applyFont="1" applyAlignment="1">
      <alignment horizontal="center"/>
    </xf>
    <xf numFmtId="20" fontId="32" fillId="0" borderId="16" xfId="0" applyNumberFormat="1" applyFont="1" applyBorder="1" applyAlignment="1">
      <alignment horizontal="center" vertical="center"/>
    </xf>
    <xf numFmtId="20" fontId="33" fillId="0" borderId="16" xfId="0" applyNumberFormat="1" applyFont="1" applyBorder="1" applyAlignment="1">
      <alignment horizontal="center" vertical="center"/>
    </xf>
    <xf numFmtId="20" fontId="4" fillId="0" borderId="18" xfId="0" applyNumberFormat="1" applyFont="1" applyBorder="1" applyAlignment="1">
      <alignment horizontal="center" vertical="center"/>
    </xf>
    <xf numFmtId="0" fontId="15" fillId="0" borderId="0" xfId="0" applyFont="1" applyAlignment="1">
      <alignment horizontal="left"/>
    </xf>
    <xf numFmtId="0" fontId="15" fillId="0" borderId="0" xfId="0" applyFont="1" applyAlignment="1">
      <alignment horizontal="center"/>
    </xf>
    <xf numFmtId="0" fontId="14" fillId="0" borderId="5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20" fontId="2" fillId="0" borderId="17" xfId="0" applyNumberFormat="1" applyFont="1" applyBorder="1" applyAlignment="1">
      <alignment horizontal="center" vertical="center"/>
    </xf>
    <xf numFmtId="20" fontId="33" fillId="0" borderId="17" xfId="0" applyNumberFormat="1" applyFont="1" applyBorder="1" applyAlignment="1">
      <alignment horizontal="center" vertical="center"/>
    </xf>
    <xf numFmtId="20" fontId="2" fillId="0" borderId="18" xfId="0" applyNumberFormat="1" applyFont="1" applyBorder="1" applyAlignment="1">
      <alignment horizontal="center" vertical="center"/>
    </xf>
    <xf numFmtId="20" fontId="33" fillId="0" borderId="18" xfId="0" applyNumberFormat="1" applyFont="1" applyBorder="1" applyAlignment="1">
      <alignment horizontal="center" vertical="center"/>
    </xf>
    <xf numFmtId="20" fontId="33" fillId="0" borderId="22" xfId="0" applyNumberFormat="1" applyFont="1" applyBorder="1" applyAlignment="1">
      <alignment horizontal="center" vertical="center"/>
    </xf>
    <xf numFmtId="20" fontId="33" fillId="0" borderId="13" xfId="0" applyNumberFormat="1" applyFont="1" applyBorder="1" applyAlignment="1">
      <alignment horizontal="center" vertical="center"/>
    </xf>
    <xf numFmtId="20" fontId="33" fillId="0" borderId="14" xfId="0" applyNumberFormat="1" applyFont="1" applyBorder="1" applyAlignment="1">
      <alignment horizontal="center" vertical="center"/>
    </xf>
    <xf numFmtId="20" fontId="20" fillId="0" borderId="11" xfId="0" applyNumberFormat="1" applyFont="1" applyBorder="1" applyAlignment="1">
      <alignment horizontal="center" vertical="center"/>
    </xf>
    <xf numFmtId="20" fontId="20" fillId="0" borderId="12" xfId="0" applyNumberFormat="1" applyFont="1" applyBorder="1" applyAlignment="1">
      <alignment horizontal="center" vertical="center"/>
    </xf>
    <xf numFmtId="20" fontId="20" fillId="0" borderId="14" xfId="0" applyNumberFormat="1" applyFont="1" applyBorder="1" applyAlignment="1">
      <alignment horizontal="center" vertical="center"/>
    </xf>
    <xf numFmtId="20" fontId="20" fillId="0" borderId="13" xfId="0" applyNumberFormat="1" applyFont="1" applyBorder="1" applyAlignment="1">
      <alignment horizontal="center" vertical="center"/>
    </xf>
    <xf numFmtId="20" fontId="20" fillId="0" borderId="15" xfId="0" applyNumberFormat="1" applyFont="1" applyBorder="1" applyAlignment="1">
      <alignment horizontal="center" vertical="center"/>
    </xf>
    <xf numFmtId="20" fontId="20" fillId="0" borderId="16" xfId="0" applyNumberFormat="1" applyFont="1" applyBorder="1" applyAlignment="1">
      <alignment horizontal="center" vertical="center"/>
    </xf>
    <xf numFmtId="20" fontId="20" fillId="0" borderId="17" xfId="0" applyNumberFormat="1" applyFont="1" applyBorder="1" applyAlignment="1">
      <alignment horizontal="center" vertical="center"/>
    </xf>
    <xf numFmtId="20" fontId="20" fillId="0" borderId="18" xfId="0" applyNumberFormat="1" applyFont="1" applyBorder="1" applyAlignment="1">
      <alignment horizontal="center" vertical="center"/>
    </xf>
    <xf numFmtId="20" fontId="14" fillId="0" borderId="16" xfId="0" applyNumberFormat="1" applyFont="1" applyBorder="1" applyAlignment="1">
      <alignment horizontal="center" vertical="center"/>
    </xf>
    <xf numFmtId="0" fontId="20" fillId="0" borderId="14" xfId="0" applyFont="1" applyBorder="1"/>
    <xf numFmtId="20" fontId="14" fillId="0" borderId="22" xfId="0" applyNumberFormat="1" applyFont="1" applyBorder="1" applyAlignment="1">
      <alignment horizontal="center" vertical="center"/>
    </xf>
    <xf numFmtId="0" fontId="20" fillId="0" borderId="13" xfId="0" applyFont="1" applyBorder="1"/>
    <xf numFmtId="20" fontId="34" fillId="0" borderId="18" xfId="0" applyNumberFormat="1" applyFont="1" applyBorder="1" applyAlignment="1">
      <alignment horizontal="center" vertical="center"/>
    </xf>
    <xf numFmtId="20" fontId="34" fillId="0" borderId="17" xfId="0" applyNumberFormat="1" applyFont="1" applyBorder="1" applyAlignment="1">
      <alignment horizontal="center" vertical="center"/>
    </xf>
    <xf numFmtId="2" fontId="22" fillId="0" borderId="15" xfId="0" applyNumberFormat="1" applyFont="1" applyBorder="1" applyAlignment="1">
      <alignment horizontal="center" vertical="center"/>
    </xf>
    <xf numFmtId="2" fontId="22" fillId="0" borderId="24" xfId="0" applyNumberFormat="1" applyFont="1" applyBorder="1" applyAlignment="1">
      <alignment horizontal="center" vertical="center"/>
    </xf>
    <xf numFmtId="2" fontId="22" fillId="0" borderId="12" xfId="0" applyNumberFormat="1" applyFont="1" applyBorder="1" applyAlignment="1">
      <alignment horizontal="center" vertical="center"/>
    </xf>
    <xf numFmtId="0" fontId="33" fillId="0" borderId="41" xfId="0" applyFont="1" applyBorder="1"/>
    <xf numFmtId="0" fontId="33" fillId="0" borderId="23" xfId="0" applyFont="1" applyBorder="1"/>
    <xf numFmtId="20" fontId="14" fillId="3" borderId="16" xfId="0" applyNumberFormat="1" applyFont="1" applyFill="1" applyBorder="1" applyAlignment="1">
      <alignment horizontal="center" vertical="center"/>
    </xf>
    <xf numFmtId="20" fontId="20" fillId="4" borderId="16" xfId="0" applyNumberFormat="1" applyFont="1" applyFill="1" applyBorder="1" applyAlignment="1">
      <alignment horizontal="center" vertical="center"/>
    </xf>
    <xf numFmtId="20" fontId="34" fillId="4" borderId="16" xfId="0" applyNumberFormat="1" applyFont="1" applyFill="1" applyBorder="1" applyAlignment="1">
      <alignment horizontal="center" vertical="center"/>
    </xf>
    <xf numFmtId="20" fontId="35" fillId="3" borderId="16" xfId="0" applyNumberFormat="1" applyFont="1" applyFill="1" applyBorder="1" applyAlignment="1">
      <alignment horizontal="center" vertical="center"/>
    </xf>
    <xf numFmtId="0" fontId="33" fillId="0" borderId="8" xfId="0" applyFont="1" applyBorder="1"/>
    <xf numFmtId="0" fontId="9" fillId="0" borderId="0" xfId="0" applyFont="1" applyAlignment="1">
      <alignment horizontal="right"/>
    </xf>
    <xf numFmtId="20" fontId="34" fillId="4" borderId="36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right"/>
    </xf>
    <xf numFmtId="0" fontId="1" fillId="4" borderId="0" xfId="0" applyFont="1" applyFill="1" applyAlignment="1"/>
    <xf numFmtId="0" fontId="0" fillId="4" borderId="0" xfId="0" applyFill="1"/>
    <xf numFmtId="0" fontId="1" fillId="4" borderId="0" xfId="0" applyFont="1" applyFill="1"/>
    <xf numFmtId="0" fontId="11" fillId="4" borderId="0" xfId="0" applyFont="1" applyFill="1"/>
    <xf numFmtId="0" fontId="29" fillId="4" borderId="0" xfId="0" applyFont="1" applyFill="1" applyBorder="1" applyAlignment="1">
      <alignment vertical="center"/>
    </xf>
    <xf numFmtId="0" fontId="25" fillId="4" borderId="0" xfId="0" applyFont="1" applyFill="1" applyBorder="1" applyAlignment="1">
      <alignment vertical="center"/>
    </xf>
    <xf numFmtId="0" fontId="0" fillId="4" borderId="0" xfId="0" applyFill="1" applyBorder="1"/>
    <xf numFmtId="0" fontId="29" fillId="4" borderId="0" xfId="0" applyFont="1" applyFill="1" applyBorder="1" applyAlignment="1">
      <alignment horizontal="center" vertical="center"/>
    </xf>
    <xf numFmtId="20" fontId="22" fillId="0" borderId="36" xfId="0" applyNumberFormat="1" applyFont="1" applyBorder="1" applyAlignment="1">
      <alignment horizontal="center" vertical="center"/>
    </xf>
    <xf numFmtId="2" fontId="22" fillId="0" borderId="58" xfId="0" applyNumberFormat="1" applyFont="1" applyBorder="1" applyAlignment="1">
      <alignment horizontal="center" vertical="center"/>
    </xf>
    <xf numFmtId="164" fontId="22" fillId="0" borderId="50" xfId="0" applyNumberFormat="1" applyFont="1" applyBorder="1" applyAlignment="1">
      <alignment horizontal="center" vertical="center"/>
    </xf>
    <xf numFmtId="164" fontId="22" fillId="0" borderId="8" xfId="0" applyNumberFormat="1" applyFont="1" applyBorder="1" applyAlignment="1">
      <alignment horizontal="center" vertical="center"/>
    </xf>
    <xf numFmtId="0" fontId="15" fillId="4" borderId="0" xfId="0" applyFont="1" applyFill="1" applyBorder="1" applyAlignment="1">
      <alignment vertical="center"/>
    </xf>
    <xf numFmtId="0" fontId="28" fillId="4" borderId="0" xfId="0" applyFont="1" applyFill="1" applyBorder="1" applyAlignment="1">
      <alignment vertical="center"/>
    </xf>
    <xf numFmtId="0" fontId="0" fillId="4" borderId="0" xfId="0" applyFill="1" applyBorder="1" applyAlignment="1">
      <alignment vertical="center"/>
    </xf>
    <xf numFmtId="1" fontId="0" fillId="4" borderId="0" xfId="0" applyNumberFormat="1" applyFill="1" applyAlignment="1">
      <alignment horizontal="center"/>
    </xf>
    <xf numFmtId="20" fontId="0" fillId="4" borderId="0" xfId="0" applyNumberFormat="1" applyFill="1"/>
    <xf numFmtId="0" fontId="7" fillId="4" borderId="0" xfId="0" applyFont="1" applyFill="1"/>
    <xf numFmtId="0" fontId="7" fillId="4" borderId="0" xfId="0" applyFont="1" applyFill="1" applyBorder="1" applyAlignment="1">
      <alignment vertical="center"/>
    </xf>
    <xf numFmtId="0" fontId="15" fillId="4" borderId="0" xfId="0" applyFont="1" applyFill="1" applyAlignment="1">
      <alignment horizontal="right"/>
    </xf>
    <xf numFmtId="0" fontId="4" fillId="4" borderId="0" xfId="0" applyFont="1" applyFill="1" applyAlignment="1">
      <alignment horizontal="center"/>
    </xf>
    <xf numFmtId="165" fontId="0" fillId="0" borderId="0" xfId="0" applyNumberFormat="1"/>
    <xf numFmtId="20" fontId="29" fillId="0" borderId="17" xfId="0" applyNumberFormat="1" applyFont="1" applyBorder="1" applyAlignment="1">
      <alignment horizontal="center" vertical="center"/>
    </xf>
    <xf numFmtId="20" fontId="36" fillId="4" borderId="16" xfId="0" applyNumberFormat="1" applyFont="1" applyFill="1" applyBorder="1" applyAlignment="1">
      <alignment horizontal="center" vertical="center"/>
    </xf>
    <xf numFmtId="20" fontId="36" fillId="4" borderId="17" xfId="0" applyNumberFormat="1" applyFont="1" applyFill="1" applyBorder="1" applyAlignment="1">
      <alignment horizontal="center" vertical="center"/>
    </xf>
    <xf numFmtId="20" fontId="36" fillId="4" borderId="18" xfId="0" applyNumberFormat="1" applyFont="1" applyFill="1" applyBorder="1" applyAlignment="1">
      <alignment horizontal="center" vertical="center"/>
    </xf>
    <xf numFmtId="20" fontId="22" fillId="4" borderId="55" xfId="0" applyNumberFormat="1" applyFont="1" applyFill="1" applyBorder="1" applyAlignment="1">
      <alignment horizontal="center" vertical="center"/>
    </xf>
    <xf numFmtId="0" fontId="33" fillId="4" borderId="8" xfId="0" applyFont="1" applyFill="1" applyBorder="1"/>
    <xf numFmtId="20" fontId="35" fillId="4" borderId="55" xfId="0" applyNumberFormat="1" applyFont="1" applyFill="1" applyBorder="1" applyAlignment="1">
      <alignment horizontal="center" vertical="center"/>
    </xf>
    <xf numFmtId="20" fontId="34" fillId="0" borderId="20" xfId="0" applyNumberFormat="1" applyFont="1" applyBorder="1" applyAlignment="1">
      <alignment horizontal="center" vertical="center"/>
    </xf>
    <xf numFmtId="20" fontId="35" fillId="3" borderId="8" xfId="0" applyNumberFormat="1" applyFont="1" applyFill="1" applyBorder="1" applyAlignment="1">
      <alignment horizontal="center" vertical="center"/>
    </xf>
    <xf numFmtId="20" fontId="32" fillId="0" borderId="18" xfId="0" applyNumberFormat="1" applyFont="1" applyBorder="1" applyAlignment="1">
      <alignment horizontal="center" vertical="center"/>
    </xf>
    <xf numFmtId="20" fontId="32" fillId="0" borderId="20" xfId="0" applyNumberFormat="1" applyFont="1" applyBorder="1" applyAlignment="1">
      <alignment horizontal="center" vertical="center"/>
    </xf>
    <xf numFmtId="20" fontId="35" fillId="3" borderId="20" xfId="0" applyNumberFormat="1" applyFont="1" applyFill="1" applyBorder="1" applyAlignment="1">
      <alignment horizontal="center" vertical="center"/>
    </xf>
    <xf numFmtId="20" fontId="33" fillId="3" borderId="37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right"/>
    </xf>
    <xf numFmtId="0" fontId="4" fillId="4" borderId="0" xfId="0" applyFont="1" applyFill="1" applyAlignment="1">
      <alignment horizontal="center"/>
    </xf>
    <xf numFmtId="164" fontId="9" fillId="2" borderId="36" xfId="0" applyNumberFormat="1" applyFont="1" applyFill="1" applyBorder="1" applyAlignment="1">
      <alignment horizontal="center" vertical="center"/>
    </xf>
    <xf numFmtId="164" fontId="9" fillId="2" borderId="54" xfId="0" applyNumberFormat="1" applyFont="1" applyFill="1" applyBorder="1" applyAlignment="1">
      <alignment horizontal="center" vertical="center"/>
    </xf>
    <xf numFmtId="164" fontId="9" fillId="2" borderId="55" xfId="0" applyNumberFormat="1" applyFont="1" applyFill="1" applyBorder="1" applyAlignment="1">
      <alignment horizontal="center" vertical="center"/>
    </xf>
    <xf numFmtId="164" fontId="9" fillId="2" borderId="56" xfId="0" applyNumberFormat="1" applyFont="1" applyFill="1" applyBorder="1" applyAlignment="1">
      <alignment horizontal="center" vertical="center"/>
    </xf>
    <xf numFmtId="0" fontId="8" fillId="0" borderId="29" xfId="0" applyFont="1" applyBorder="1" applyAlignment="1">
      <alignment horizontal="center"/>
    </xf>
    <xf numFmtId="0" fontId="8" fillId="0" borderId="52" xfId="0" applyFont="1" applyBorder="1" applyAlignment="1">
      <alignment horizontal="center"/>
    </xf>
    <xf numFmtId="0" fontId="8" fillId="0" borderId="30" xfId="0" applyFont="1" applyBorder="1" applyAlignment="1">
      <alignment horizontal="center"/>
    </xf>
    <xf numFmtId="0" fontId="25" fillId="2" borderId="27" xfId="0" applyFont="1" applyFill="1" applyBorder="1" applyAlignment="1">
      <alignment horizontal="center"/>
    </xf>
    <xf numFmtId="0" fontId="25" fillId="2" borderId="28" xfId="0" applyFont="1" applyFill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9" fillId="2" borderId="55" xfId="0" applyFont="1" applyFill="1" applyBorder="1"/>
    <xf numFmtId="0" fontId="9" fillId="2" borderId="56" xfId="0" applyFont="1" applyFill="1" applyBorder="1"/>
    <xf numFmtId="0" fontId="9" fillId="2" borderId="13" xfId="0" applyFont="1" applyFill="1" applyBorder="1" applyAlignment="1">
      <alignment horizontal="center" vertical="center"/>
    </xf>
    <xf numFmtId="0" fontId="9" fillId="2" borderId="53" xfId="0" applyFont="1" applyFill="1" applyBorder="1" applyAlignment="1">
      <alignment horizontal="center" vertical="center"/>
    </xf>
    <xf numFmtId="0" fontId="9" fillId="2" borderId="21" xfId="0" applyFont="1" applyFill="1" applyBorder="1" applyAlignment="1">
      <alignment horizontal="center" vertical="center"/>
    </xf>
    <xf numFmtId="0" fontId="9" fillId="2" borderId="56" xfId="0" applyFont="1" applyFill="1" applyBorder="1" applyAlignment="1">
      <alignment horizontal="center" vertical="center"/>
    </xf>
    <xf numFmtId="164" fontId="9" fillId="2" borderId="33" xfId="0" applyNumberFormat="1" applyFont="1" applyFill="1" applyBorder="1" applyAlignment="1">
      <alignment horizontal="center" vertical="center"/>
    </xf>
    <xf numFmtId="164" fontId="9" fillId="2" borderId="53" xfId="0" applyNumberFormat="1" applyFont="1" applyFill="1" applyBorder="1" applyAlignment="1">
      <alignment horizontal="center" vertical="center"/>
    </xf>
    <xf numFmtId="0" fontId="16" fillId="0" borderId="0" xfId="0" applyFont="1" applyAlignment="1">
      <alignment horizontal="left"/>
    </xf>
    <xf numFmtId="0" fontId="25" fillId="2" borderId="29" xfId="0" applyFont="1" applyFill="1" applyBorder="1" applyAlignment="1">
      <alignment horizontal="center"/>
    </xf>
    <xf numFmtId="0" fontId="25" fillId="2" borderId="30" xfId="0" applyFont="1" applyFill="1" applyBorder="1" applyAlignment="1">
      <alignment horizontal="center"/>
    </xf>
    <xf numFmtId="0" fontId="12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0" fontId="8" fillId="0" borderId="25" xfId="0" applyFont="1" applyBorder="1" applyAlignment="1">
      <alignment horizontal="center"/>
    </xf>
    <xf numFmtId="0" fontId="8" fillId="0" borderId="51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25" fillId="2" borderId="25" xfId="0" applyFont="1" applyFill="1" applyBorder="1" applyAlignment="1">
      <alignment horizontal="center"/>
    </xf>
    <xf numFmtId="0" fontId="25" fillId="2" borderId="9" xfId="0" applyFont="1" applyFill="1" applyBorder="1" applyAlignment="1">
      <alignment horizontal="center"/>
    </xf>
    <xf numFmtId="0" fontId="26" fillId="0" borderId="29" xfId="0" applyFont="1" applyBorder="1"/>
    <xf numFmtId="0" fontId="26" fillId="0" borderId="30" xfId="0" applyFont="1" applyBorder="1"/>
    <xf numFmtId="0" fontId="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26" fillId="0" borderId="25" xfId="0" applyFont="1" applyBorder="1" applyAlignment="1">
      <alignment horizontal="center"/>
    </xf>
    <xf numFmtId="0" fontId="26" fillId="0" borderId="9" xfId="0" applyFont="1" applyBorder="1" applyAlignment="1">
      <alignment horizontal="center"/>
    </xf>
    <xf numFmtId="0" fontId="26" fillId="0" borderId="27" xfId="0" applyFont="1" applyBorder="1" applyAlignment="1">
      <alignment horizontal="center"/>
    </xf>
    <xf numFmtId="0" fontId="26" fillId="0" borderId="28" xfId="0" applyFont="1" applyBorder="1" applyAlignment="1">
      <alignment horizontal="center"/>
    </xf>
    <xf numFmtId="0" fontId="14" fillId="0" borderId="6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2;&#1086;&#1080;%20&#1076;&#1086;&#1082;&#1091;&#1084;&#1077;&#1085;&#1090;&#1099;/&#1069;&#1082;&#1089;&#1087;&#1083;&#1091;&#1072;&#1090;&#1072;&#1094;&#1080;&#1103;/&#1056;&#1072;&#1089;&#1087;.%20&#1043;&#1052;&#1055;%20&#1085;&#1072;%202008%20&#1075;&#1086;&#1076;%20%20&#1055;&#1056;&#1054;&#1045;&#1050;&#1058;%20&#1087;&#1086;%20%202007%20&#1075;&#1086;&#1076;&#1091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Акты замеров "/>
      <sheetName val="Данные по маршрутам № 1 - 9"/>
      <sheetName val="Данные по маршруту № 1"/>
      <sheetName val="Расписание по маршруту №1"/>
      <sheetName val="Распис.маршр. № 2,3,4,5,6,9,11."/>
      <sheetName val="Лист1"/>
      <sheetName val="Произв. программа 2008 на январ"/>
    </sheetNames>
    <sheetDataSet>
      <sheetData sheetId="0">
        <row r="18">
          <cell r="J18">
            <v>20.900000000008731</v>
          </cell>
        </row>
        <row r="19">
          <cell r="J19">
            <v>2.1</v>
          </cell>
        </row>
        <row r="20">
          <cell r="I20">
            <v>1.9</v>
          </cell>
        </row>
        <row r="21">
          <cell r="J21">
            <v>7.7</v>
          </cell>
        </row>
        <row r="22">
          <cell r="I22">
            <v>7.5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H167"/>
  <sheetViews>
    <sheetView tabSelected="1" topLeftCell="B31" zoomScale="150" zoomScaleNormal="150" workbookViewId="0">
      <selection activeCell="H39" sqref="H39"/>
    </sheetView>
  </sheetViews>
  <sheetFormatPr defaultRowHeight="15"/>
  <cols>
    <col min="5" max="5" width="9.140625" customWidth="1"/>
  </cols>
  <sheetData>
    <row r="1" spans="1:33">
      <c r="A1" s="289" t="s">
        <v>0</v>
      </c>
      <c r="B1" s="290"/>
      <c r="C1" s="289"/>
      <c r="D1" s="289"/>
      <c r="E1" s="290"/>
      <c r="F1" s="1"/>
      <c r="G1" s="1"/>
      <c r="H1" s="1"/>
      <c r="I1" s="236"/>
      <c r="J1" s="172" t="s">
        <v>1</v>
      </c>
      <c r="O1" s="3" t="s">
        <v>2</v>
      </c>
      <c r="Q1" s="3"/>
    </row>
    <row r="2" spans="1:33">
      <c r="A2" s="291" t="s">
        <v>96</v>
      </c>
      <c r="B2" s="290"/>
      <c r="C2" s="291"/>
      <c r="D2" s="291"/>
      <c r="E2" s="290"/>
      <c r="F2" s="4"/>
      <c r="G2" s="3"/>
      <c r="H2" s="4"/>
      <c r="I2" s="4"/>
      <c r="J2" s="6" t="s">
        <v>3</v>
      </c>
      <c r="L2" s="4"/>
      <c r="O2" s="7"/>
    </row>
    <row r="3" spans="1:33">
      <c r="A3" s="291" t="s">
        <v>94</v>
      </c>
      <c r="B3" s="290"/>
      <c r="C3" s="291"/>
      <c r="D3" s="291"/>
      <c r="E3" s="290"/>
      <c r="F3" s="4"/>
      <c r="G3" s="3"/>
      <c r="H3" s="4"/>
      <c r="I3" s="4"/>
      <c r="J3" s="6" t="s">
        <v>4</v>
      </c>
      <c r="L3" s="4"/>
      <c r="O3" s="7"/>
      <c r="P3" s="8" t="s">
        <v>5</v>
      </c>
      <c r="Q3" s="9"/>
      <c r="R3" s="9"/>
      <c r="S3" s="9"/>
      <c r="T3" s="9"/>
      <c r="U3" s="9"/>
      <c r="V3" s="9"/>
      <c r="W3" s="9"/>
      <c r="X3" s="9"/>
      <c r="Y3" s="9"/>
      <c r="Z3" s="9"/>
      <c r="AB3" s="10">
        <v>3.472222222222222E-3</v>
      </c>
      <c r="AC3" s="11" t="s">
        <v>6</v>
      </c>
      <c r="AD3" s="11"/>
      <c r="AE3" s="11"/>
      <c r="AF3" s="11"/>
      <c r="AG3" s="8"/>
    </row>
    <row r="4" spans="1:33">
      <c r="A4" s="291"/>
      <c r="B4" s="290"/>
      <c r="C4" s="291"/>
      <c r="D4" s="291"/>
      <c r="E4" s="290"/>
      <c r="F4" s="4"/>
      <c r="G4" s="3"/>
      <c r="H4" s="4"/>
      <c r="I4" s="4"/>
      <c r="L4" s="4"/>
      <c r="O4" s="7"/>
      <c r="P4" s="8" t="s">
        <v>7</v>
      </c>
      <c r="Q4" s="9"/>
      <c r="R4" s="9"/>
      <c r="S4" s="9"/>
      <c r="T4" s="9"/>
      <c r="U4" s="9"/>
      <c r="V4" s="9"/>
      <c r="W4" s="9"/>
      <c r="X4" s="9"/>
      <c r="Y4" s="9"/>
      <c r="Z4" s="9"/>
      <c r="AB4" s="10">
        <v>1.2500000000000001E-2</v>
      </c>
      <c r="AC4" s="11" t="s">
        <v>6</v>
      </c>
      <c r="AD4" s="11"/>
      <c r="AE4" s="11"/>
      <c r="AF4" s="11"/>
      <c r="AG4" s="8"/>
    </row>
    <row r="5" spans="1:33">
      <c r="A5" s="291" t="s">
        <v>97</v>
      </c>
      <c r="B5" s="290"/>
      <c r="C5" s="291"/>
      <c r="D5" s="291"/>
      <c r="E5" s="290"/>
      <c r="F5" s="4"/>
      <c r="G5" s="3"/>
      <c r="H5" s="4"/>
      <c r="I5" s="4"/>
      <c r="J5" s="6" t="s">
        <v>88</v>
      </c>
      <c r="L5" s="4"/>
      <c r="O5" s="7"/>
      <c r="P5" s="8" t="s">
        <v>8</v>
      </c>
      <c r="Q5" s="9"/>
      <c r="R5" s="9"/>
      <c r="S5" s="9"/>
      <c r="T5" s="9"/>
      <c r="U5" s="9"/>
      <c r="V5" s="9"/>
      <c r="W5" s="9"/>
      <c r="X5" s="9"/>
      <c r="Y5" s="9"/>
      <c r="Z5" s="9"/>
      <c r="AB5" s="10">
        <v>7.6388888888888886E-3</v>
      </c>
      <c r="AC5" s="11" t="s">
        <v>6</v>
      </c>
      <c r="AD5" s="11"/>
      <c r="AE5" s="11"/>
      <c r="AF5" s="11"/>
      <c r="AG5" s="8"/>
    </row>
    <row r="6" spans="1:33">
      <c r="A6" s="291" t="s">
        <v>99</v>
      </c>
      <c r="B6" s="290"/>
      <c r="C6" s="291"/>
      <c r="D6" s="291"/>
      <c r="E6" s="290"/>
      <c r="F6" s="4"/>
      <c r="G6" s="4"/>
      <c r="H6" s="4"/>
      <c r="I6" s="4"/>
      <c r="J6" s="6" t="s">
        <v>100</v>
      </c>
      <c r="K6" s="5"/>
      <c r="L6" s="4"/>
      <c r="M6" s="4"/>
      <c r="N6" s="4"/>
      <c r="O6" s="7"/>
      <c r="P6" s="8" t="s">
        <v>9</v>
      </c>
      <c r="Q6" s="9"/>
      <c r="R6" s="9"/>
      <c r="S6" s="9"/>
      <c r="T6" s="9"/>
      <c r="U6" s="9"/>
      <c r="V6" s="9"/>
      <c r="W6" s="9"/>
      <c r="X6" s="9"/>
      <c r="Y6" s="9"/>
      <c r="Z6" s="9"/>
      <c r="AB6" s="10">
        <v>2.0833333333333333E-3</v>
      </c>
      <c r="AC6" s="11" t="s">
        <v>6</v>
      </c>
      <c r="AD6" s="11"/>
      <c r="AE6" s="11"/>
      <c r="AF6" s="11"/>
      <c r="AG6" s="8"/>
    </row>
    <row r="7" spans="1:33" ht="9.75" customHeight="1">
      <c r="A7" s="290"/>
      <c r="B7" s="290"/>
      <c r="C7" s="292"/>
      <c r="D7" s="292"/>
      <c r="E7" s="292"/>
      <c r="F7" s="12"/>
      <c r="G7" s="12"/>
      <c r="H7" s="12"/>
      <c r="I7" s="12"/>
      <c r="J7" s="12"/>
      <c r="K7" s="2"/>
      <c r="L7" s="12"/>
      <c r="M7" s="12"/>
      <c r="N7" s="12"/>
      <c r="O7" s="7"/>
      <c r="P7" s="8"/>
      <c r="Q7" s="9"/>
      <c r="R7" s="9"/>
      <c r="S7" s="9"/>
      <c r="T7" s="9"/>
      <c r="U7" s="9"/>
      <c r="V7" s="9"/>
      <c r="W7" s="9"/>
      <c r="X7" s="9"/>
      <c r="Y7" s="9"/>
      <c r="Z7" s="9"/>
      <c r="AB7" s="10"/>
      <c r="AC7" s="11"/>
      <c r="AD7" s="11"/>
      <c r="AE7" s="11"/>
      <c r="AF7" s="11"/>
      <c r="AG7" s="8"/>
    </row>
    <row r="8" spans="1:33" ht="18">
      <c r="C8" s="244"/>
      <c r="D8" s="244"/>
      <c r="E8" s="247" t="s">
        <v>10</v>
      </c>
      <c r="G8" s="244"/>
      <c r="H8" s="244"/>
      <c r="I8" s="244"/>
      <c r="J8" s="244"/>
      <c r="K8" s="244"/>
      <c r="L8" s="244"/>
      <c r="M8" s="244"/>
      <c r="O8" s="13"/>
      <c r="P8" s="8"/>
      <c r="Q8" s="9"/>
      <c r="R8" s="9"/>
      <c r="S8" s="9"/>
      <c r="T8" s="9"/>
      <c r="U8" s="9"/>
      <c r="V8" s="9"/>
      <c r="W8" s="9"/>
      <c r="X8" s="9"/>
      <c r="Y8" s="9"/>
      <c r="Z8" s="9"/>
      <c r="AB8" s="10"/>
      <c r="AC8" s="11"/>
      <c r="AD8" s="11"/>
      <c r="AE8" s="11"/>
      <c r="AF8" s="11"/>
      <c r="AG8" s="8"/>
    </row>
    <row r="9" spans="1:33" ht="15.75">
      <c r="A9" s="245" t="s">
        <v>89</v>
      </c>
      <c r="C9" s="245"/>
      <c r="D9" s="245"/>
      <c r="E9" s="245"/>
      <c r="G9" s="245"/>
      <c r="H9" s="245"/>
      <c r="I9" s="245"/>
      <c r="J9" s="245"/>
      <c r="K9" s="245"/>
      <c r="L9" s="245"/>
      <c r="M9" s="245"/>
      <c r="O9" s="14"/>
      <c r="P9" s="8" t="s">
        <v>11</v>
      </c>
      <c r="Q9" s="9"/>
      <c r="R9" s="9"/>
      <c r="S9" s="9"/>
      <c r="T9" s="9"/>
      <c r="U9" s="9"/>
      <c r="V9" s="9"/>
      <c r="W9" s="9"/>
      <c r="X9" s="9"/>
      <c r="Y9" s="9"/>
      <c r="Z9" s="9"/>
      <c r="AB9" s="15">
        <v>2.0833333333333333E-3</v>
      </c>
      <c r="AC9" s="11" t="s">
        <v>6</v>
      </c>
      <c r="AD9" s="10">
        <v>2.7777777777777779E-3</v>
      </c>
      <c r="AE9" s="16" t="s">
        <v>12</v>
      </c>
      <c r="AF9" s="16"/>
      <c r="AG9" s="17"/>
    </row>
    <row r="10" spans="1:33" ht="15.75">
      <c r="C10" s="246"/>
      <c r="D10" s="246"/>
      <c r="E10" s="22" t="s">
        <v>92</v>
      </c>
      <c r="G10" s="246"/>
      <c r="H10" s="246"/>
      <c r="I10" s="246"/>
      <c r="J10" s="246"/>
      <c r="K10" s="246"/>
      <c r="L10" s="246"/>
      <c r="M10" s="246"/>
      <c r="O10" s="18"/>
      <c r="P10" s="8" t="s">
        <v>13</v>
      </c>
      <c r="Q10" s="9"/>
      <c r="R10" s="9"/>
      <c r="S10" s="9"/>
      <c r="T10" s="9"/>
      <c r="U10" s="9"/>
      <c r="V10" s="9"/>
      <c r="W10" s="9"/>
      <c r="X10" s="9"/>
      <c r="Y10" s="9"/>
      <c r="Z10" s="9"/>
      <c r="AB10" s="15">
        <v>4.1666666666666664E-2</v>
      </c>
      <c r="AC10" s="11" t="s">
        <v>6</v>
      </c>
      <c r="AD10" s="19"/>
      <c r="AE10" s="20"/>
      <c r="AF10" s="20"/>
      <c r="AG10" s="21"/>
    </row>
    <row r="11" spans="1:33" ht="15.75"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18"/>
      <c r="P11" s="8"/>
      <c r="Q11" s="9"/>
      <c r="R11" s="9"/>
      <c r="S11" s="9"/>
      <c r="T11" s="9"/>
      <c r="U11" s="9"/>
      <c r="V11" s="9"/>
      <c r="W11" s="9"/>
      <c r="X11" s="9"/>
      <c r="Y11" s="9"/>
      <c r="Z11" s="9"/>
      <c r="AB11" s="15"/>
      <c r="AC11" s="11"/>
      <c r="AD11" s="19"/>
      <c r="AE11" s="20"/>
      <c r="AF11" s="20"/>
      <c r="AG11" s="21"/>
    </row>
    <row r="12" spans="1:33" ht="15.75">
      <c r="B12" s="23" t="s">
        <v>14</v>
      </c>
      <c r="D12" s="24"/>
      <c r="E12" s="24"/>
      <c r="F12" s="24"/>
      <c r="G12" s="24"/>
      <c r="H12" s="24"/>
      <c r="I12" s="24"/>
      <c r="J12" s="24"/>
      <c r="K12" s="22"/>
      <c r="L12" s="22"/>
      <c r="M12" s="22"/>
      <c r="N12" s="22"/>
      <c r="O12" s="18"/>
      <c r="P12" s="8"/>
      <c r="Q12" s="9"/>
      <c r="R12" s="9"/>
      <c r="S12" s="9"/>
      <c r="T12" s="9"/>
      <c r="U12" s="9"/>
      <c r="V12" s="9"/>
      <c r="W12" s="9"/>
      <c r="X12" s="9"/>
      <c r="Y12" s="9"/>
      <c r="Z12" s="9"/>
      <c r="AB12" s="15"/>
      <c r="AC12" s="11"/>
      <c r="AD12" s="19"/>
      <c r="AE12" s="20"/>
      <c r="AF12" s="20"/>
      <c r="AG12" s="21"/>
    </row>
    <row r="13" spans="1:33" ht="8.25" customHeight="1" thickBot="1">
      <c r="K13" s="24"/>
      <c r="L13" s="24"/>
      <c r="M13" s="25"/>
      <c r="N13" s="25"/>
      <c r="O13" s="26"/>
      <c r="P13" s="27" t="s">
        <v>15</v>
      </c>
      <c r="Q13" s="28"/>
      <c r="R13" s="9"/>
      <c r="S13" s="9"/>
      <c r="T13" s="9"/>
      <c r="U13" s="9"/>
      <c r="V13" s="9"/>
      <c r="W13" s="9"/>
      <c r="X13" s="9"/>
      <c r="Y13" s="9"/>
      <c r="Z13" s="9"/>
      <c r="AB13" s="15">
        <v>2.4305555555555556E-2</v>
      </c>
      <c r="AC13" s="11" t="s">
        <v>6</v>
      </c>
      <c r="AD13" s="15">
        <v>2.4305555555555556E-2</v>
      </c>
      <c r="AE13" s="20" t="s">
        <v>16</v>
      </c>
      <c r="AF13" s="15">
        <v>1.0416666666666666E-2</v>
      </c>
      <c r="AG13" s="29"/>
    </row>
    <row r="14" spans="1:33" ht="14.1" customHeight="1" thickBot="1">
      <c r="C14" s="369" t="s">
        <v>17</v>
      </c>
      <c r="D14" s="370"/>
      <c r="E14" s="367" t="s">
        <v>18</v>
      </c>
      <c r="F14" s="368"/>
      <c r="G14" s="367" t="s">
        <v>19</v>
      </c>
      <c r="H14" s="368"/>
      <c r="I14" s="30"/>
      <c r="P14" s="8" t="s">
        <v>20</v>
      </c>
      <c r="Q14" s="9"/>
      <c r="R14" s="9"/>
      <c r="S14" s="9"/>
      <c r="T14" s="9"/>
      <c r="U14" s="9"/>
      <c r="V14" s="9"/>
      <c r="W14" s="9"/>
      <c r="X14" s="9"/>
      <c r="Y14" s="9"/>
      <c r="Z14" s="9"/>
      <c r="AB14" s="15">
        <v>2.0833333333333332E-2</v>
      </c>
      <c r="AC14" s="11" t="s">
        <v>6</v>
      </c>
      <c r="AD14" s="15">
        <v>2.4305555555555556E-2</v>
      </c>
      <c r="AE14" s="20" t="s">
        <v>16</v>
      </c>
      <c r="AF14" s="15">
        <v>3.472222222222222E-3</v>
      </c>
      <c r="AG14" s="21" t="s">
        <v>21</v>
      </c>
    </row>
    <row r="15" spans="1:33" ht="14.1" customHeight="1" thickBot="1">
      <c r="C15" s="365" t="s">
        <v>22</v>
      </c>
      <c r="D15" s="366"/>
      <c r="E15" s="367" t="s">
        <v>22</v>
      </c>
      <c r="F15" s="368"/>
      <c r="G15" s="367" t="s">
        <v>22</v>
      </c>
      <c r="H15" s="368"/>
      <c r="I15" s="31"/>
      <c r="P15" s="8" t="s">
        <v>23</v>
      </c>
      <c r="Q15" s="9"/>
      <c r="R15" s="9"/>
      <c r="S15" s="9"/>
      <c r="T15" s="9"/>
      <c r="U15" s="9"/>
      <c r="V15" s="9"/>
      <c r="W15" s="9"/>
      <c r="X15" s="9"/>
      <c r="Y15" s="9"/>
      <c r="Z15" s="9"/>
      <c r="AB15" s="15">
        <v>2.0833333333333332E-2</v>
      </c>
      <c r="AC15" s="11" t="s">
        <v>6</v>
      </c>
      <c r="AD15" s="20"/>
      <c r="AE15" s="20"/>
      <c r="AF15" s="20"/>
      <c r="AG15" s="21"/>
    </row>
    <row r="16" spans="1:33" ht="14.1" customHeight="1" thickBot="1">
      <c r="C16" s="32" t="s">
        <v>24</v>
      </c>
      <c r="D16" s="33" t="s">
        <v>25</v>
      </c>
      <c r="E16" s="34" t="s">
        <v>24</v>
      </c>
      <c r="F16" s="34" t="s">
        <v>25</v>
      </c>
      <c r="G16" s="34" t="s">
        <v>24</v>
      </c>
      <c r="H16" s="34" t="s">
        <v>25</v>
      </c>
      <c r="I16" s="9"/>
      <c r="P16" s="8" t="s">
        <v>26</v>
      </c>
      <c r="Q16" s="9"/>
      <c r="R16" s="9"/>
      <c r="S16" s="9"/>
      <c r="T16" s="9"/>
      <c r="U16" s="9"/>
      <c r="V16" s="9"/>
      <c r="W16" s="9"/>
      <c r="X16" s="9"/>
      <c r="Y16" s="9"/>
      <c r="Z16" s="9"/>
      <c r="AB16" s="15">
        <v>8.3333333333333332E-3</v>
      </c>
      <c r="AC16" s="11" t="s">
        <v>6</v>
      </c>
      <c r="AD16" s="20"/>
      <c r="AE16" s="20"/>
      <c r="AF16" s="20"/>
      <c r="AG16" s="21"/>
    </row>
    <row r="17" spans="1:33" ht="14.1" customHeight="1">
      <c r="C17" s="262">
        <v>0.23611111111111113</v>
      </c>
      <c r="D17" s="263">
        <v>0.26041666666666669</v>
      </c>
      <c r="E17" s="264">
        <v>0.25</v>
      </c>
      <c r="F17" s="265">
        <v>0.27430555555555552</v>
      </c>
      <c r="G17" s="264">
        <v>0.2638888888888889</v>
      </c>
      <c r="H17" s="266">
        <f>G17+AD13</f>
        <v>0.28819444444444448</v>
      </c>
      <c r="I17" s="9"/>
      <c r="P17" s="8" t="s">
        <v>27</v>
      </c>
      <c r="Q17" s="9"/>
      <c r="R17" s="9"/>
      <c r="S17" s="9"/>
      <c r="T17" s="9"/>
      <c r="U17" s="9"/>
      <c r="V17" s="9"/>
      <c r="W17" s="9"/>
      <c r="X17" s="9"/>
      <c r="Y17" s="9"/>
      <c r="Z17" s="9"/>
      <c r="AB17" s="15">
        <v>3.472222222222222E-3</v>
      </c>
      <c r="AC17" s="11" t="s">
        <v>6</v>
      </c>
      <c r="AD17" s="20"/>
      <c r="AE17" s="20"/>
      <c r="AF17" s="20"/>
      <c r="AG17" s="21"/>
    </row>
    <row r="18" spans="1:33" ht="14.1" customHeight="1">
      <c r="A18" s="310"/>
      <c r="B18" s="310"/>
      <c r="C18" s="267">
        <v>0.28125</v>
      </c>
      <c r="D18" s="268">
        <f>C18+AB13</f>
        <v>0.30555555555555558</v>
      </c>
      <c r="E18" s="267">
        <v>0.2951388888888889</v>
      </c>
      <c r="F18" s="269">
        <f>E18+AB13</f>
        <v>0.31944444444444448</v>
      </c>
      <c r="G18" s="267">
        <v>0.30902777777777779</v>
      </c>
      <c r="H18" s="268">
        <v>0.33333333333333331</v>
      </c>
      <c r="I18" s="9"/>
      <c r="P18" s="8"/>
      <c r="Q18" s="9"/>
      <c r="R18" s="9"/>
      <c r="S18" s="9"/>
      <c r="T18" s="9"/>
      <c r="U18" s="9"/>
      <c r="V18" s="9"/>
      <c r="W18" s="9"/>
      <c r="X18" s="9"/>
      <c r="Y18" s="9"/>
      <c r="Z18" s="9"/>
      <c r="AB18" s="20"/>
      <c r="AC18" s="11"/>
      <c r="AD18" s="20"/>
      <c r="AE18" s="20"/>
      <c r="AF18" s="20"/>
      <c r="AG18" s="21"/>
    </row>
    <row r="19" spans="1:33" ht="14.1" customHeight="1">
      <c r="A19" s="310"/>
      <c r="B19" s="310"/>
      <c r="C19" s="283">
        <v>0.3263888888888889</v>
      </c>
      <c r="D19" s="320">
        <v>0.35069444444444442</v>
      </c>
      <c r="E19" s="283">
        <v>0.34027777777777773</v>
      </c>
      <c r="F19" s="274">
        <v>0.36458333333333331</v>
      </c>
      <c r="G19" s="267">
        <f>H18+AB14</f>
        <v>0.35416666666666663</v>
      </c>
      <c r="H19" s="268">
        <f>G19+AD13</f>
        <v>0.37847222222222221</v>
      </c>
      <c r="I19" s="9"/>
      <c r="P19" s="8" t="s">
        <v>28</v>
      </c>
      <c r="Q19" s="9"/>
      <c r="R19" s="9"/>
      <c r="S19" s="9"/>
      <c r="T19" s="9"/>
      <c r="U19" s="9"/>
      <c r="V19" s="9"/>
      <c r="W19" s="9"/>
      <c r="X19" s="9"/>
      <c r="Y19" s="9"/>
      <c r="Z19" s="9"/>
      <c r="AB19" s="42">
        <f>'[1]Акты замеров '!J19</f>
        <v>2.1</v>
      </c>
      <c r="AC19" s="11" t="s">
        <v>29</v>
      </c>
      <c r="AD19" s="20"/>
      <c r="AE19" s="20"/>
      <c r="AF19" s="20"/>
      <c r="AG19" s="21"/>
    </row>
    <row r="20" spans="1:33" ht="14.1" customHeight="1">
      <c r="A20" s="310"/>
      <c r="B20" s="310"/>
      <c r="C20" s="284">
        <v>0.36805555555555558</v>
      </c>
      <c r="D20" s="45" t="s">
        <v>31</v>
      </c>
      <c r="E20" s="283">
        <v>0.38541666666666669</v>
      </c>
      <c r="F20" s="267">
        <v>0.40625</v>
      </c>
      <c r="G20" s="267">
        <f>H19+AB14</f>
        <v>0.39930555555555552</v>
      </c>
      <c r="H20" s="268">
        <f>G20+AB13</f>
        <v>0.4236111111111111</v>
      </c>
      <c r="P20" s="8" t="s">
        <v>30</v>
      </c>
      <c r="Q20" s="9"/>
      <c r="R20" s="9"/>
      <c r="S20" s="9"/>
      <c r="T20" s="9"/>
      <c r="U20" s="9"/>
      <c r="V20" s="9"/>
      <c r="W20" s="9"/>
      <c r="X20" s="9"/>
      <c r="Y20" s="9"/>
      <c r="Z20" s="9"/>
      <c r="AB20" s="42">
        <f>'[1]Акты замеров '!J21</f>
        <v>7.7</v>
      </c>
      <c r="AC20" s="11" t="s">
        <v>29</v>
      </c>
      <c r="AD20" s="20"/>
      <c r="AE20" s="20"/>
      <c r="AF20" s="20"/>
      <c r="AG20" s="21"/>
    </row>
    <row r="21" spans="1:33" ht="14.1" customHeight="1">
      <c r="A21" s="310"/>
      <c r="B21" s="310"/>
      <c r="C21" s="284">
        <v>0.40972222222222227</v>
      </c>
      <c r="D21" s="275">
        <v>0.4375</v>
      </c>
      <c r="E21" s="284">
        <v>0.42708333333333331</v>
      </c>
      <c r="F21" s="44" t="s">
        <v>31</v>
      </c>
      <c r="G21" s="284">
        <f>H20+AB14</f>
        <v>0.44444444444444442</v>
      </c>
      <c r="H21" s="44" t="s">
        <v>31</v>
      </c>
      <c r="I21" s="46"/>
      <c r="P21" s="8" t="s">
        <v>32</v>
      </c>
      <c r="Q21" s="9"/>
      <c r="R21" s="9"/>
      <c r="S21" s="9"/>
      <c r="T21" s="9"/>
      <c r="U21" s="9"/>
      <c r="V21" s="9"/>
      <c r="W21" s="9"/>
      <c r="X21" s="9"/>
      <c r="Y21" s="9"/>
      <c r="Z21" s="9"/>
      <c r="AB21" s="42">
        <f>'[1]Акты замеров '!I20</f>
        <v>1.9</v>
      </c>
      <c r="AC21" s="11" t="s">
        <v>29</v>
      </c>
      <c r="AD21" s="20"/>
      <c r="AE21" s="20"/>
      <c r="AF21" s="20"/>
      <c r="AG21" s="21"/>
    </row>
    <row r="22" spans="1:33" ht="14.1" customHeight="1">
      <c r="A22" s="310"/>
      <c r="B22" s="310"/>
      <c r="C22" s="283">
        <v>0.45833333333333331</v>
      </c>
      <c r="D22" s="275">
        <v>0.4826388888888889</v>
      </c>
      <c r="E22" s="284">
        <v>0.46875</v>
      </c>
      <c r="F22" s="274">
        <v>0.49305555555555558</v>
      </c>
      <c r="G22" s="284">
        <v>0.4861111111111111</v>
      </c>
      <c r="H22" s="255">
        <v>0.51041666666666663</v>
      </c>
      <c r="I22" s="47"/>
      <c r="P22" s="8" t="s">
        <v>33</v>
      </c>
      <c r="Q22" s="9"/>
      <c r="R22" s="9"/>
      <c r="S22" s="9"/>
      <c r="T22" s="9"/>
      <c r="U22" s="9"/>
      <c r="V22" s="9"/>
      <c r="W22" s="9"/>
      <c r="X22" s="9"/>
      <c r="Y22" s="9"/>
      <c r="Z22" s="9"/>
      <c r="AB22" s="42">
        <f>'[1]Акты замеров '!I22</f>
        <v>7.5</v>
      </c>
      <c r="AC22" s="11" t="s">
        <v>29</v>
      </c>
      <c r="AD22" s="20"/>
      <c r="AE22" s="20"/>
      <c r="AF22" s="20"/>
      <c r="AG22" s="21"/>
    </row>
    <row r="23" spans="1:33" ht="14.1" customHeight="1">
      <c r="A23" s="310"/>
      <c r="B23" s="310"/>
      <c r="C23" s="283">
        <v>0.50347222222222221</v>
      </c>
      <c r="D23" s="275">
        <v>0.52777777777777779</v>
      </c>
      <c r="E23" s="283">
        <v>0.51736111111111105</v>
      </c>
      <c r="F23" s="269">
        <f>E23+AD13</f>
        <v>0.54166666666666663</v>
      </c>
      <c r="G23" s="283">
        <v>0.53125</v>
      </c>
      <c r="H23" s="268">
        <v>0.55555555555555558</v>
      </c>
      <c r="I23" s="47"/>
      <c r="P23" s="8" t="s">
        <v>34</v>
      </c>
      <c r="Q23" s="9"/>
      <c r="R23" s="9"/>
      <c r="S23" s="9"/>
      <c r="T23" s="9"/>
      <c r="U23" s="9"/>
      <c r="V23" s="9"/>
      <c r="W23" s="9"/>
      <c r="X23" s="9"/>
      <c r="Y23" s="9"/>
      <c r="Z23" s="9"/>
      <c r="AB23" s="48">
        <v>18</v>
      </c>
      <c r="AC23" s="11" t="s">
        <v>29</v>
      </c>
      <c r="AD23" s="20"/>
      <c r="AE23" s="20"/>
      <c r="AF23" s="20"/>
      <c r="AG23" s="21"/>
    </row>
    <row r="24" spans="1:33" ht="14.1" customHeight="1">
      <c r="A24" s="310"/>
      <c r="B24" s="310"/>
      <c r="C24" s="284">
        <v>0.54861111111111105</v>
      </c>
      <c r="D24" s="311" t="s">
        <v>36</v>
      </c>
      <c r="E24" s="284">
        <v>0.5625</v>
      </c>
      <c r="F24" s="52" t="s">
        <v>36</v>
      </c>
      <c r="G24" s="284">
        <v>0.57638888888888895</v>
      </c>
      <c r="H24" s="51" t="s">
        <v>36</v>
      </c>
      <c r="I24" s="49"/>
      <c r="P24" s="8" t="s">
        <v>35</v>
      </c>
      <c r="Q24" s="9"/>
      <c r="R24" s="9"/>
      <c r="S24" s="9"/>
      <c r="T24" s="9"/>
      <c r="U24" s="9"/>
      <c r="V24" s="9"/>
      <c r="W24" s="9"/>
      <c r="X24" s="9"/>
      <c r="Y24" s="9"/>
      <c r="Z24" s="9"/>
      <c r="AB24" s="50">
        <f>'[1]Акты замеров '!J18</f>
        <v>20.900000000008731</v>
      </c>
      <c r="AC24" s="11" t="s">
        <v>29</v>
      </c>
      <c r="AD24" s="11"/>
      <c r="AE24" s="11"/>
      <c r="AF24" s="11"/>
      <c r="AG24" s="8"/>
    </row>
    <row r="25" spans="1:33" ht="14.1" customHeight="1">
      <c r="A25" s="310"/>
      <c r="B25" s="310"/>
      <c r="C25" s="270"/>
      <c r="D25" s="51"/>
      <c r="E25" s="270"/>
      <c r="F25" s="52"/>
      <c r="G25" s="270"/>
      <c r="H25" s="51"/>
      <c r="I25" s="47"/>
      <c r="P25" s="8" t="s">
        <v>37</v>
      </c>
      <c r="Q25" s="9"/>
      <c r="R25" s="9"/>
      <c r="S25" s="9"/>
      <c r="T25" s="9"/>
      <c r="U25" s="9"/>
      <c r="V25" s="9"/>
      <c r="W25" s="9"/>
      <c r="X25" s="9"/>
      <c r="Y25" s="9"/>
      <c r="Z25" s="9"/>
      <c r="AB25" s="42">
        <f>AB24-0.4</f>
        <v>20.500000000008733</v>
      </c>
      <c r="AC25" s="11" t="s">
        <v>29</v>
      </c>
      <c r="AD25" s="11"/>
      <c r="AE25" s="11"/>
      <c r="AF25" s="11"/>
      <c r="AG25" s="8"/>
    </row>
    <row r="26" spans="1:33" ht="14.1" customHeight="1" thickBot="1">
      <c r="A26" s="310"/>
      <c r="B26" s="310"/>
      <c r="C26" s="312"/>
      <c r="D26" s="313"/>
      <c r="E26" s="312"/>
      <c r="F26" s="314"/>
      <c r="G26" s="312"/>
      <c r="H26" s="313"/>
      <c r="I26" s="47"/>
      <c r="P26" s="8"/>
      <c r="Q26" s="9"/>
      <c r="R26" s="9"/>
      <c r="S26" s="9"/>
      <c r="T26" s="9"/>
      <c r="U26" s="9"/>
      <c r="V26" s="9"/>
      <c r="W26" s="9"/>
      <c r="X26" s="9"/>
      <c r="Y26" s="9"/>
      <c r="Z26" s="9"/>
      <c r="AB26" s="42"/>
      <c r="AC26" s="11"/>
      <c r="AD26" s="55"/>
      <c r="AE26" s="55"/>
      <c r="AF26" s="56"/>
      <c r="AG26" s="57"/>
    </row>
    <row r="27" spans="1:33" ht="14.1" customHeight="1" thickBot="1">
      <c r="A27" s="310"/>
      <c r="B27" s="310"/>
      <c r="C27" s="58"/>
      <c r="D27" s="59"/>
      <c r="E27" s="61"/>
      <c r="F27" s="60"/>
      <c r="G27" s="61"/>
      <c r="H27" s="62"/>
      <c r="I27" s="47"/>
      <c r="P27" s="8" t="s">
        <v>38</v>
      </c>
      <c r="Q27" s="9"/>
      <c r="R27" s="9"/>
      <c r="S27" s="9"/>
      <c r="T27" s="9"/>
      <c r="U27" s="9"/>
      <c r="V27" s="9"/>
      <c r="W27" s="9"/>
      <c r="X27" s="9"/>
      <c r="Y27" s="9"/>
      <c r="Z27" s="9"/>
      <c r="AB27" s="63" t="e">
        <f>(C30+#REF!+E30+#REF!+C46+#REF!+E46+#REF!+G30+G46+#REF!+#REF!)/12</f>
        <v>#REF!</v>
      </c>
      <c r="AC27" s="64">
        <v>8.1999999999999993</v>
      </c>
      <c r="AD27" s="65" t="s">
        <v>39</v>
      </c>
      <c r="AE27" s="66"/>
      <c r="AF27" s="11"/>
      <c r="AG27" s="8"/>
    </row>
    <row r="28" spans="1:33" ht="14.1" customHeight="1">
      <c r="A28" s="310"/>
      <c r="B28" s="310"/>
      <c r="C28" s="37">
        <v>2.2916666666666669E-2</v>
      </c>
      <c r="D28" s="276">
        <v>6.3</v>
      </c>
      <c r="E28" s="35">
        <f>C28</f>
        <v>2.2916666666666669E-2</v>
      </c>
      <c r="F28" s="277">
        <f>D28</f>
        <v>6.3</v>
      </c>
      <c r="G28" s="35">
        <f>E28</f>
        <v>2.2916666666666669E-2</v>
      </c>
      <c r="H28" s="278">
        <f>F28</f>
        <v>6.3</v>
      </c>
      <c r="I28" s="47"/>
      <c r="J28" s="70"/>
      <c r="K28" s="71"/>
      <c r="L28" s="71"/>
      <c r="M28" s="9"/>
      <c r="N28" s="9"/>
      <c r="O28" s="9"/>
      <c r="P28" s="9"/>
      <c r="Q28" s="9"/>
      <c r="R28" s="9"/>
      <c r="S28" s="9"/>
      <c r="T28" s="9"/>
      <c r="X28" s="72"/>
      <c r="Y28" s="73"/>
    </row>
    <row r="29" spans="1:33" ht="14.1" customHeight="1">
      <c r="A29" s="310"/>
      <c r="B29" s="310"/>
      <c r="C29" s="39">
        <v>0.27083333333333331</v>
      </c>
      <c r="D29" s="74">
        <v>129.19999999999999</v>
      </c>
      <c r="E29" s="39">
        <v>0.27083333333333331</v>
      </c>
      <c r="F29" s="75">
        <v>129.19999999999999</v>
      </c>
      <c r="G29" s="39">
        <v>0.27083333333333331</v>
      </c>
      <c r="H29" s="74">
        <v>129.19999999999999</v>
      </c>
      <c r="I29" s="47"/>
      <c r="J29" s="76"/>
      <c r="K29" s="71"/>
      <c r="L29" s="71"/>
      <c r="M29" s="9"/>
      <c r="N29" s="9"/>
      <c r="O29" s="9"/>
      <c r="P29" s="9"/>
      <c r="Q29" s="9"/>
      <c r="R29" s="9"/>
      <c r="S29" s="9"/>
      <c r="T29" s="9"/>
      <c r="W29" s="77"/>
    </row>
    <row r="30" spans="1:33" ht="14.1" customHeight="1" thickBot="1">
      <c r="A30" s="310"/>
      <c r="B30" s="310"/>
      <c r="C30" s="61">
        <f t="shared" ref="C30:F30" si="0">SUM(C28:C29)</f>
        <v>0.29374999999999996</v>
      </c>
      <c r="D30" s="78">
        <f t="shared" si="0"/>
        <v>135.5</v>
      </c>
      <c r="E30" s="61">
        <f t="shared" si="0"/>
        <v>0.29374999999999996</v>
      </c>
      <c r="F30" s="79">
        <f t="shared" si="0"/>
        <v>135.5</v>
      </c>
      <c r="G30" s="61">
        <f t="shared" ref="G30" si="1">SUM(G28:G29)</f>
        <v>0.29374999999999996</v>
      </c>
      <c r="H30" s="78">
        <f>SUM(H28:H29)</f>
        <v>135.5</v>
      </c>
      <c r="I30" s="80"/>
      <c r="J30" s="81"/>
      <c r="K30" s="26"/>
      <c r="L30" s="26"/>
    </row>
    <row r="31" spans="1:33" ht="14.1" customHeight="1" thickBot="1">
      <c r="C31" s="365" t="s">
        <v>40</v>
      </c>
      <c r="D31" s="366"/>
      <c r="E31" s="367" t="s">
        <v>93</v>
      </c>
      <c r="F31" s="368"/>
      <c r="G31" s="367" t="s">
        <v>41</v>
      </c>
      <c r="H31" s="368"/>
      <c r="I31" s="82"/>
      <c r="P31" s="83" t="s">
        <v>42</v>
      </c>
      <c r="Q31" s="84" t="s">
        <v>43</v>
      </c>
      <c r="R31" s="84" t="s">
        <v>43</v>
      </c>
      <c r="S31" s="84" t="s">
        <v>44</v>
      </c>
      <c r="T31" s="361" t="s">
        <v>45</v>
      </c>
      <c r="U31" s="362"/>
      <c r="V31" s="84" t="s">
        <v>46</v>
      </c>
      <c r="W31" s="237"/>
      <c r="X31" s="238" t="s">
        <v>47</v>
      </c>
      <c r="Y31" s="239"/>
      <c r="Z31" s="239"/>
      <c r="AA31" s="240"/>
      <c r="AB31" s="85" t="s">
        <v>48</v>
      </c>
      <c r="AC31" s="83" t="s">
        <v>49</v>
      </c>
      <c r="AD31" s="83" t="s">
        <v>50</v>
      </c>
      <c r="AE31" s="83" t="s">
        <v>44</v>
      </c>
      <c r="AF31" s="83" t="s">
        <v>50</v>
      </c>
    </row>
    <row r="32" spans="1:33" ht="14.1" customHeight="1" thickBot="1">
      <c r="C32" s="86" t="s">
        <v>24</v>
      </c>
      <c r="D32" s="34" t="s">
        <v>25</v>
      </c>
      <c r="E32" s="34" t="s">
        <v>24</v>
      </c>
      <c r="F32" s="34" t="s">
        <v>25</v>
      </c>
      <c r="G32" s="34" t="s">
        <v>24</v>
      </c>
      <c r="H32" s="34" t="s">
        <v>25</v>
      </c>
      <c r="I32" s="82"/>
      <c r="P32" s="87" t="s">
        <v>51</v>
      </c>
      <c r="Q32" s="88" t="s">
        <v>52</v>
      </c>
      <c r="R32" s="88" t="s">
        <v>53</v>
      </c>
      <c r="S32" s="88" t="s">
        <v>54</v>
      </c>
      <c r="T32" s="363" t="s">
        <v>55</v>
      </c>
      <c r="U32" s="364"/>
      <c r="V32" s="88" t="s">
        <v>56</v>
      </c>
      <c r="W32" s="241"/>
      <c r="X32" s="84" t="s">
        <v>57</v>
      </c>
      <c r="Y32" s="237"/>
      <c r="Z32" s="84" t="s">
        <v>58</v>
      </c>
      <c r="AA32" s="237"/>
      <c r="AB32" s="89" t="s">
        <v>59</v>
      </c>
      <c r="AC32" s="87" t="s">
        <v>60</v>
      </c>
      <c r="AD32" s="87" t="s">
        <v>61</v>
      </c>
      <c r="AE32" s="87" t="s">
        <v>62</v>
      </c>
      <c r="AF32" s="87" t="s">
        <v>61</v>
      </c>
    </row>
    <row r="33" spans="3:32" ht="14.1" customHeight="1" thickBot="1">
      <c r="C33" s="271"/>
      <c r="D33" s="90"/>
      <c r="E33" s="271"/>
      <c r="F33" s="273"/>
      <c r="G33" s="264">
        <v>0.56944444444444442</v>
      </c>
      <c r="H33" s="266">
        <v>0.59375</v>
      </c>
      <c r="P33" s="91"/>
      <c r="Q33" s="88" t="s">
        <v>63</v>
      </c>
      <c r="R33" s="88" t="s">
        <v>64</v>
      </c>
      <c r="S33" s="88" t="s">
        <v>65</v>
      </c>
      <c r="T33" s="355"/>
      <c r="U33" s="356"/>
      <c r="V33" s="242" t="s">
        <v>66</v>
      </c>
      <c r="W33" s="243"/>
      <c r="X33" s="242" t="s">
        <v>67</v>
      </c>
      <c r="Y33" s="243"/>
      <c r="Z33" s="242" t="s">
        <v>68</v>
      </c>
      <c r="AA33" s="243"/>
      <c r="AB33" s="89" t="s">
        <v>69</v>
      </c>
      <c r="AC33" s="87" t="s">
        <v>61</v>
      </c>
      <c r="AD33" s="87" t="s">
        <v>70</v>
      </c>
      <c r="AE33" s="87" t="s">
        <v>71</v>
      </c>
      <c r="AF33" s="87" t="s">
        <v>70</v>
      </c>
    </row>
    <row r="34" spans="3:32" ht="14.1" customHeight="1">
      <c r="C34" s="267">
        <v>0.58680555555555558</v>
      </c>
      <c r="D34" s="269">
        <f>C34+AB13</f>
        <v>0.61111111111111116</v>
      </c>
      <c r="E34" s="267">
        <v>0.60069444444444442</v>
      </c>
      <c r="F34" s="269">
        <f>E34+AB13</f>
        <v>0.625</v>
      </c>
      <c r="G34" s="267">
        <v>0.61458333333333337</v>
      </c>
      <c r="H34" s="268">
        <f>G34+AD13</f>
        <v>0.63888888888888895</v>
      </c>
      <c r="I34" s="92"/>
      <c r="P34" s="91"/>
      <c r="Q34" s="87"/>
      <c r="R34" s="87" t="s">
        <v>62</v>
      </c>
      <c r="S34" s="87" t="s">
        <v>72</v>
      </c>
      <c r="T34" s="87" t="s">
        <v>73</v>
      </c>
      <c r="U34" s="87" t="s">
        <v>74</v>
      </c>
      <c r="V34" s="83" t="s">
        <v>73</v>
      </c>
      <c r="W34" s="83" t="s">
        <v>74</v>
      </c>
      <c r="X34" s="83" t="s">
        <v>73</v>
      </c>
      <c r="Y34" s="83" t="s">
        <v>74</v>
      </c>
      <c r="Z34" s="83" t="s">
        <v>73</v>
      </c>
      <c r="AA34" s="84" t="s">
        <v>74</v>
      </c>
      <c r="AB34" s="89" t="s">
        <v>75</v>
      </c>
      <c r="AC34" s="87" t="s">
        <v>76</v>
      </c>
      <c r="AD34" s="91"/>
      <c r="AE34" s="87" t="s">
        <v>77</v>
      </c>
      <c r="AF34" s="93"/>
    </row>
    <row r="35" spans="3:32" ht="14.1" customHeight="1" thickBot="1">
      <c r="C35" s="267">
        <f>D34+AB14</f>
        <v>0.63194444444444453</v>
      </c>
      <c r="D35" s="269">
        <f>C35+AB13</f>
        <v>0.65625000000000011</v>
      </c>
      <c r="E35" s="267">
        <f>F34+AB14</f>
        <v>0.64583333333333337</v>
      </c>
      <c r="F35" s="269">
        <v>0.67013888888888884</v>
      </c>
      <c r="G35" s="283">
        <f>H34+AB14</f>
        <v>0.65972222222222232</v>
      </c>
      <c r="H35" s="321">
        <v>0.68402777777777779</v>
      </c>
      <c r="I35" s="94"/>
      <c r="P35" s="91"/>
      <c r="Q35" s="87"/>
      <c r="R35" s="87" t="s">
        <v>78</v>
      </c>
      <c r="S35" s="91"/>
      <c r="T35" s="87" t="s">
        <v>79</v>
      </c>
      <c r="U35" s="87" t="s">
        <v>79</v>
      </c>
      <c r="V35" s="87" t="s">
        <v>79</v>
      </c>
      <c r="W35" s="87" t="s">
        <v>79</v>
      </c>
      <c r="X35" s="87" t="s">
        <v>79</v>
      </c>
      <c r="Y35" s="87" t="s">
        <v>79</v>
      </c>
      <c r="Z35" s="87" t="s">
        <v>79</v>
      </c>
      <c r="AA35" s="88" t="s">
        <v>79</v>
      </c>
      <c r="AB35" s="95" t="s">
        <v>80</v>
      </c>
      <c r="AC35" s="87"/>
      <c r="AD35" s="91"/>
      <c r="AE35" s="96" t="s">
        <v>81</v>
      </c>
      <c r="AF35" s="97" t="s">
        <v>81</v>
      </c>
    </row>
    <row r="36" spans="3:32" ht="14.1" customHeight="1">
      <c r="C36" s="284">
        <f>D35+AB14</f>
        <v>0.67708333333333348</v>
      </c>
      <c r="D36" s="45" t="s">
        <v>31</v>
      </c>
      <c r="E36" s="267">
        <v>0.69097222222222221</v>
      </c>
      <c r="F36" s="269">
        <v>0.71527777777777779</v>
      </c>
      <c r="G36" s="283">
        <v>0.70486111111111116</v>
      </c>
      <c r="H36" s="318">
        <v>0.72916666666666663</v>
      </c>
      <c r="I36" s="94"/>
      <c r="P36" s="98" t="s">
        <v>82</v>
      </c>
      <c r="Q36" s="99">
        <f>T36-AB3-AB4-AB5-AB6</f>
        <v>0.2104166666666667</v>
      </c>
      <c r="R36" s="99">
        <f>S36-AB17</f>
        <v>0.22291666666666671</v>
      </c>
      <c r="S36" s="100">
        <f>T36-AB5-AB6</f>
        <v>0.22638888888888892</v>
      </c>
      <c r="T36" s="101">
        <f>C17</f>
        <v>0.23611111111111113</v>
      </c>
      <c r="U36" s="101"/>
      <c r="V36" s="101">
        <f>C25</f>
        <v>0</v>
      </c>
      <c r="W36" s="101"/>
      <c r="X36" s="101">
        <v>4.1666666666666664E-2</v>
      </c>
      <c r="Y36" s="101"/>
      <c r="Z36" s="101">
        <f>C29</f>
        <v>0.27083333333333331</v>
      </c>
      <c r="AA36" s="101"/>
      <c r="AB36" s="102">
        <v>7</v>
      </c>
      <c r="AC36" s="103">
        <f>V36+AB9</f>
        <v>2.0833333333333333E-3</v>
      </c>
      <c r="AD36" s="99">
        <f>C30</f>
        <v>0.29374999999999996</v>
      </c>
      <c r="AE36" s="104">
        <v>7.58</v>
      </c>
      <c r="AF36" s="105">
        <v>8.25</v>
      </c>
    </row>
    <row r="37" spans="3:32" ht="14.1" customHeight="1">
      <c r="C37" s="284">
        <v>0.71875</v>
      </c>
      <c r="D37" s="257">
        <v>0.74305555555555547</v>
      </c>
      <c r="E37" s="283">
        <v>0.73611111111111116</v>
      </c>
      <c r="F37" s="274">
        <v>0.76041666666666663</v>
      </c>
      <c r="G37" s="287">
        <v>0.75</v>
      </c>
      <c r="H37" s="275">
        <v>0.77430555555555547</v>
      </c>
      <c r="I37" s="106"/>
      <c r="P37" s="107" t="s">
        <v>83</v>
      </c>
      <c r="Q37" s="108" t="e">
        <f>T37-AB3-AB4-AB5-AB6</f>
        <v>#REF!</v>
      </c>
      <c r="R37" s="108" t="e">
        <f>S37-AB17</f>
        <v>#REF!</v>
      </c>
      <c r="S37" s="109" t="e">
        <f>T37-AB5-AB6</f>
        <v>#REF!</v>
      </c>
      <c r="T37" s="110" t="e">
        <f>#REF!</f>
        <v>#REF!</v>
      </c>
      <c r="U37" s="110"/>
      <c r="V37" s="110" t="e">
        <f>#REF!</f>
        <v>#REF!</v>
      </c>
      <c r="W37" s="110"/>
      <c r="X37" s="110">
        <f>X36</f>
        <v>4.1666666666666664E-2</v>
      </c>
      <c r="Y37" s="110"/>
      <c r="Z37" s="110" t="e">
        <f>#REF!</f>
        <v>#REF!</v>
      </c>
      <c r="AA37" s="110"/>
      <c r="AB37" s="111">
        <v>7</v>
      </c>
      <c r="AC37" s="112" t="e">
        <f>V37+AB9</f>
        <v>#REF!</v>
      </c>
      <c r="AD37" s="108" t="e">
        <f>#REF!</f>
        <v>#REF!</v>
      </c>
      <c r="AE37" s="113">
        <v>7.58</v>
      </c>
      <c r="AF37" s="114">
        <v>8.25</v>
      </c>
    </row>
    <row r="38" spans="3:32" ht="14.1" customHeight="1">
      <c r="C38" s="283">
        <v>0.76388888888888884</v>
      </c>
      <c r="D38" s="274">
        <v>0.78819444444444453</v>
      </c>
      <c r="E38" s="281">
        <v>0.78125</v>
      </c>
      <c r="F38" s="250" t="s">
        <v>31</v>
      </c>
      <c r="G38" s="283">
        <v>0.79513888888888884</v>
      </c>
      <c r="H38" s="322">
        <v>0.81944444444444453</v>
      </c>
      <c r="I38" s="106"/>
      <c r="P38" s="107" t="s">
        <v>84</v>
      </c>
      <c r="Q38" s="108">
        <f>T38-AB3-AB4-AB5-AB6</f>
        <v>0.22430555555555556</v>
      </c>
      <c r="R38" s="108">
        <f>S38-AB17</f>
        <v>0.23680555555555557</v>
      </c>
      <c r="S38" s="109">
        <f>T38-AB5-AB6</f>
        <v>0.24027777777777778</v>
      </c>
      <c r="T38" s="110">
        <f>E17</f>
        <v>0.25</v>
      </c>
      <c r="U38" s="110"/>
      <c r="V38" s="110">
        <f>E25</f>
        <v>0</v>
      </c>
      <c r="W38" s="110"/>
      <c r="X38" s="110">
        <v>4.1666666666666664E-2</v>
      </c>
      <c r="Y38" s="110"/>
      <c r="Z38" s="110">
        <f>E29</f>
        <v>0.27083333333333331</v>
      </c>
      <c r="AA38" s="110"/>
      <c r="AB38" s="111">
        <v>7</v>
      </c>
      <c r="AC38" s="112">
        <f>V38+AB9</f>
        <v>2.0833333333333333E-3</v>
      </c>
      <c r="AD38" s="108">
        <f>E30</f>
        <v>0.29374999999999996</v>
      </c>
      <c r="AE38" s="113">
        <v>7.58</v>
      </c>
      <c r="AF38" s="114">
        <v>8.25</v>
      </c>
    </row>
    <row r="39" spans="3:32" ht="14.1" customHeight="1">
      <c r="C39" s="283">
        <v>0.80902777777777779</v>
      </c>
      <c r="D39" s="274">
        <v>0.83333333333333337</v>
      </c>
      <c r="E39" s="284">
        <v>0.82291666666666663</v>
      </c>
      <c r="F39" s="274">
        <f>E39+AB13</f>
        <v>0.84722222222222221</v>
      </c>
      <c r="G39" s="250" t="s">
        <v>31</v>
      </c>
      <c r="H39" s="323">
        <v>0.86111111111111116</v>
      </c>
      <c r="I39" s="106"/>
      <c r="P39" s="107">
        <v>104</v>
      </c>
      <c r="Q39" s="108" t="e">
        <f>T39-AB3-AB4-AB5-AB6</f>
        <v>#REF!</v>
      </c>
      <c r="R39" s="108" t="e">
        <f>S39-AB17</f>
        <v>#REF!</v>
      </c>
      <c r="S39" s="109" t="e">
        <f>T39-AB5-AB6</f>
        <v>#REF!</v>
      </c>
      <c r="T39" s="110" t="e">
        <f>#REF!</f>
        <v>#REF!</v>
      </c>
      <c r="U39" s="110"/>
      <c r="V39" s="110" t="e">
        <f>#REF!</f>
        <v>#REF!</v>
      </c>
      <c r="W39" s="110"/>
      <c r="X39" s="110">
        <f>X36</f>
        <v>4.1666666666666664E-2</v>
      </c>
      <c r="Y39" s="110"/>
      <c r="Z39" s="110" t="e">
        <f>#REF!</f>
        <v>#REF!</v>
      </c>
      <c r="AA39" s="110"/>
      <c r="AB39" s="111">
        <v>7</v>
      </c>
      <c r="AC39" s="112" t="e">
        <f>V39+AB9</f>
        <v>#REF!</v>
      </c>
      <c r="AD39" s="108" t="e">
        <f>#REF!</f>
        <v>#REF!</v>
      </c>
      <c r="AE39" s="113">
        <v>7.58</v>
      </c>
      <c r="AF39" s="114">
        <v>8.25</v>
      </c>
    </row>
    <row r="40" spans="3:32" ht="14.1" customHeight="1" thickBot="1">
      <c r="C40" s="283">
        <v>0.85416666666666663</v>
      </c>
      <c r="D40" s="269">
        <f>C40+AB13</f>
        <v>0.87847222222222221</v>
      </c>
      <c r="E40" s="267">
        <f>F39+AB14</f>
        <v>0.86805555555555558</v>
      </c>
      <c r="F40" s="274">
        <f>E40+AB13</f>
        <v>0.89236111111111116</v>
      </c>
      <c r="G40" s="283">
        <v>0.88194444444444453</v>
      </c>
      <c r="H40" s="275">
        <f>G40+AD13</f>
        <v>0.90625000000000011</v>
      </c>
      <c r="I40" s="106"/>
      <c r="P40" s="115">
        <v>105</v>
      </c>
      <c r="Q40" s="108">
        <f>T40-AB3-AB4-AB5-AB6</f>
        <v>0.23819444444444446</v>
      </c>
      <c r="R40" s="108">
        <f>S40-AB17</f>
        <v>0.2506944444444445</v>
      </c>
      <c r="S40" s="109">
        <f>T40-AB5-AB6</f>
        <v>0.25416666666666671</v>
      </c>
      <c r="T40" s="110">
        <f>G17</f>
        <v>0.2638888888888889</v>
      </c>
      <c r="U40" s="110"/>
      <c r="V40" s="110">
        <f>G25</f>
        <v>0</v>
      </c>
      <c r="W40" s="110"/>
      <c r="X40" s="110">
        <f>X38</f>
        <v>4.1666666666666664E-2</v>
      </c>
      <c r="Y40" s="110"/>
      <c r="Z40" s="110">
        <f>G29</f>
        <v>0.27083333333333331</v>
      </c>
      <c r="AA40" s="110"/>
      <c r="AB40" s="111">
        <v>7</v>
      </c>
      <c r="AC40" s="112">
        <f>G25+AB9</f>
        <v>2.0833333333333333E-3</v>
      </c>
      <c r="AD40" s="108">
        <f>G30</f>
        <v>0.29374999999999996</v>
      </c>
      <c r="AE40" s="113">
        <v>7.58</v>
      </c>
      <c r="AF40" s="114">
        <v>8.25</v>
      </c>
    </row>
    <row r="41" spans="3:32" ht="14.1" customHeight="1" thickBot="1">
      <c r="C41" s="282">
        <f>D40+AB14</f>
        <v>0.89930555555555558</v>
      </c>
      <c r="D41" s="269">
        <f>C41+AB13</f>
        <v>0.92361111111111116</v>
      </c>
      <c r="E41" s="267">
        <f>F40+AB14</f>
        <v>0.91319444444444453</v>
      </c>
      <c r="F41" s="274">
        <v>0.93541666666666667</v>
      </c>
      <c r="G41" s="283">
        <v>0.92708333333333337</v>
      </c>
      <c r="H41" s="319">
        <v>0.95000000000000007</v>
      </c>
      <c r="I41" s="106"/>
      <c r="P41" s="116">
        <v>106</v>
      </c>
      <c r="Q41" s="117" t="e">
        <f>T41-AB4-AB5-AB6-AB8</f>
        <v>#REF!</v>
      </c>
      <c r="R41" s="117" t="e">
        <f>S41-AB18</f>
        <v>#REF!</v>
      </c>
      <c r="S41" s="118" t="e">
        <f>T41-AB6-AB8</f>
        <v>#REF!</v>
      </c>
      <c r="T41" s="119" t="e">
        <f>#REF!</f>
        <v>#REF!</v>
      </c>
      <c r="U41" s="119"/>
      <c r="V41" s="119" t="e">
        <f>#REF!</f>
        <v>#REF!</v>
      </c>
      <c r="W41" s="119"/>
      <c r="X41" s="119">
        <f>X38</f>
        <v>4.1666666666666664E-2</v>
      </c>
      <c r="Y41" s="119"/>
      <c r="Z41" s="119" t="e">
        <f>#REF!</f>
        <v>#REF!</v>
      </c>
      <c r="AA41" s="119"/>
      <c r="AB41" s="120">
        <v>7</v>
      </c>
      <c r="AC41" s="121" t="e">
        <f>V41+AB9</f>
        <v>#REF!</v>
      </c>
      <c r="AD41" s="117" t="e">
        <f>#REF!</f>
        <v>#REF!</v>
      </c>
      <c r="AE41" s="122">
        <v>7.58</v>
      </c>
      <c r="AF41" s="123">
        <v>8.25</v>
      </c>
    </row>
    <row r="42" spans="3:32" ht="14.1" customHeight="1" thickBot="1">
      <c r="C42" s="284">
        <f>D41+AB14</f>
        <v>0.94444444444444453</v>
      </c>
      <c r="D42" s="133" t="s">
        <v>85</v>
      </c>
      <c r="E42" s="281">
        <v>0.95624999999999993</v>
      </c>
      <c r="F42" s="279" t="s">
        <v>85</v>
      </c>
      <c r="G42" s="317"/>
      <c r="H42" s="285" t="s">
        <v>85</v>
      </c>
      <c r="I42" s="106"/>
      <c r="P42" s="124">
        <v>206</v>
      </c>
      <c r="Q42" s="125"/>
      <c r="R42" s="125"/>
      <c r="S42" s="126"/>
      <c r="T42" s="127"/>
      <c r="U42" s="127" t="e">
        <f>#REF!</f>
        <v>#REF!</v>
      </c>
      <c r="V42" s="127"/>
      <c r="W42" s="127" t="e">
        <f>#REF!</f>
        <v>#REF!</v>
      </c>
      <c r="X42" s="127"/>
      <c r="Y42" s="127">
        <f>Y43</f>
        <v>4.1666666666666664E-2</v>
      </c>
      <c r="Z42" s="127"/>
      <c r="AA42" s="127" t="e">
        <f>#REF!</f>
        <v>#REF!</v>
      </c>
      <c r="AB42" s="128">
        <v>7</v>
      </c>
      <c r="AC42" s="129" t="e">
        <f>W42+AD9</f>
        <v>#REF!</v>
      </c>
      <c r="AD42" s="130"/>
      <c r="AE42" s="131"/>
      <c r="AF42" s="132"/>
    </row>
    <row r="43" spans="3:32" ht="14.1" customHeight="1" thickBot="1">
      <c r="C43" s="272"/>
      <c r="D43" s="133"/>
      <c r="E43" s="134"/>
      <c r="F43" s="280"/>
      <c r="G43" s="315"/>
      <c r="H43" s="316"/>
      <c r="I43" s="106"/>
      <c r="P43" s="136">
        <v>205</v>
      </c>
      <c r="Q43" s="108" t="e">
        <f>U43-AB3-AB4-AB6</f>
        <v>#REF!</v>
      </c>
      <c r="R43" s="108" t="e">
        <f>S43-AB17</f>
        <v>#REF!</v>
      </c>
      <c r="S43" s="109" t="e">
        <f>U43-AB6</f>
        <v>#REF!</v>
      </c>
      <c r="T43" s="137"/>
      <c r="U43" s="137" t="e">
        <f>#REF!</f>
        <v>#REF!</v>
      </c>
      <c r="V43" s="137"/>
      <c r="W43" s="137" t="e">
        <f>#REF!</f>
        <v>#REF!</v>
      </c>
      <c r="X43" s="137"/>
      <c r="Y43" s="137">
        <f>AB10</f>
        <v>4.1666666666666664E-2</v>
      </c>
      <c r="Z43" s="137"/>
      <c r="AA43" s="137" t="e">
        <f>#REF!</f>
        <v>#REF!</v>
      </c>
      <c r="AB43" s="138">
        <v>7</v>
      </c>
      <c r="AC43" s="139" t="e">
        <f>W43+AD9</f>
        <v>#REF!</v>
      </c>
      <c r="AD43" s="140" t="e">
        <f>#REF!</f>
        <v>#REF!</v>
      </c>
      <c r="AE43" s="141">
        <v>7.58</v>
      </c>
      <c r="AF43" s="142">
        <v>8.08</v>
      </c>
    </row>
    <row r="44" spans="3:32" ht="14.1" customHeight="1" thickBot="1">
      <c r="C44" s="37">
        <v>2.2916666666666669E-2</v>
      </c>
      <c r="D44" s="278">
        <v>6.3</v>
      </c>
      <c r="E44" s="35">
        <f>C44</f>
        <v>2.2916666666666669E-2</v>
      </c>
      <c r="F44" s="277">
        <v>6.3</v>
      </c>
      <c r="G44" s="35">
        <f>E44</f>
        <v>2.2916666666666669E-2</v>
      </c>
      <c r="H44" s="298">
        <v>6.3</v>
      </c>
      <c r="I44" s="106"/>
      <c r="P44" s="107">
        <v>202</v>
      </c>
      <c r="Q44" s="108">
        <f>U44-AB3-AB4-AB6</f>
        <v>0.56875000000000009</v>
      </c>
      <c r="R44" s="108">
        <f>S44-AB17</f>
        <v>0.58125000000000004</v>
      </c>
      <c r="S44" s="109">
        <f>U44-AB6</f>
        <v>0.58472222222222225</v>
      </c>
      <c r="T44" s="110"/>
      <c r="U44" s="110">
        <f>C34</f>
        <v>0.58680555555555558</v>
      </c>
      <c r="V44" s="110"/>
      <c r="W44" s="110">
        <f>C42</f>
        <v>0.94444444444444453</v>
      </c>
      <c r="X44" s="110"/>
      <c r="Y44" s="110">
        <v>4.1666666666666664E-2</v>
      </c>
      <c r="Z44" s="110"/>
      <c r="AA44" s="110">
        <f>C45</f>
        <v>0.31597222222222221</v>
      </c>
      <c r="AB44" s="111">
        <v>7</v>
      </c>
      <c r="AC44" s="112">
        <f>W44+AD9</f>
        <v>0.9472222222222223</v>
      </c>
      <c r="AD44" s="108" t="e">
        <f>#REF!</f>
        <v>#REF!</v>
      </c>
      <c r="AE44" s="113">
        <v>7.58</v>
      </c>
      <c r="AF44" s="114">
        <v>8.08</v>
      </c>
    </row>
    <row r="45" spans="3:32" ht="14.1" customHeight="1" thickBot="1">
      <c r="C45" s="39">
        <v>0.31597222222222221</v>
      </c>
      <c r="D45" s="74">
        <v>150.80000000000001</v>
      </c>
      <c r="E45" s="39">
        <f>E42-E34-Y45</f>
        <v>0.31388888888888883</v>
      </c>
      <c r="F45" s="75">
        <v>150.80000000000001</v>
      </c>
      <c r="G45" s="297">
        <v>0.34722222222222227</v>
      </c>
      <c r="H45" s="300">
        <v>168.7</v>
      </c>
      <c r="I45" s="106"/>
      <c r="P45" s="107">
        <v>203</v>
      </c>
      <c r="Q45" s="108" t="e">
        <f>U45-AB3-AB4-AB6</f>
        <v>#REF!</v>
      </c>
      <c r="R45" s="108" t="e">
        <f>S45-AB17</f>
        <v>#REF!</v>
      </c>
      <c r="S45" s="109" t="e">
        <f>U45-AB6</f>
        <v>#REF!</v>
      </c>
      <c r="T45" s="110"/>
      <c r="U45" s="110" t="e">
        <f>#REF!</f>
        <v>#REF!</v>
      </c>
      <c r="V45" s="110"/>
      <c r="W45" s="110" t="e">
        <f>#REF!</f>
        <v>#REF!</v>
      </c>
      <c r="X45" s="110"/>
      <c r="Y45" s="110">
        <v>4.1666666666666664E-2</v>
      </c>
      <c r="Z45" s="110"/>
      <c r="AA45" s="110" t="e">
        <f>#REF!</f>
        <v>#REF!</v>
      </c>
      <c r="AB45" s="111">
        <v>7</v>
      </c>
      <c r="AC45" s="112" t="e">
        <f>W45+AD9</f>
        <v>#REF!</v>
      </c>
      <c r="AD45" s="108">
        <f>E46</f>
        <v>0.33680555555555558</v>
      </c>
      <c r="AE45" s="113">
        <v>7.58</v>
      </c>
      <c r="AF45" s="114">
        <v>8.08</v>
      </c>
    </row>
    <row r="46" spans="3:32" ht="14.1" customHeight="1" thickBot="1">
      <c r="C46" s="61">
        <v>0.33888888888888885</v>
      </c>
      <c r="D46" s="78">
        <f t="shared" ref="D46:F46" si="2">SUM(D44:D45)</f>
        <v>157.10000000000002</v>
      </c>
      <c r="E46" s="61">
        <v>0.33680555555555558</v>
      </c>
      <c r="F46" s="79">
        <f t="shared" si="2"/>
        <v>157.10000000000002</v>
      </c>
      <c r="G46" s="61">
        <f>SUM(G44:G45)</f>
        <v>0.37013888888888891</v>
      </c>
      <c r="H46" s="299">
        <f>SUM(H44:H45)</f>
        <v>175</v>
      </c>
      <c r="I46" s="106"/>
      <c r="P46" s="145">
        <v>204</v>
      </c>
      <c r="Q46" s="108">
        <f>U46-AB3-AB4-AB6</f>
        <v>0.58263888888888893</v>
      </c>
      <c r="R46" s="108">
        <f>S46-AB17</f>
        <v>0.59513888888888888</v>
      </c>
      <c r="S46" s="109">
        <f>U46-AB6</f>
        <v>0.59861111111111109</v>
      </c>
      <c r="T46" s="110"/>
      <c r="U46" s="110">
        <f>E34</f>
        <v>0.60069444444444442</v>
      </c>
      <c r="V46" s="110"/>
      <c r="W46" s="110">
        <f>E42</f>
        <v>0.95624999999999993</v>
      </c>
      <c r="X46" s="110"/>
      <c r="Y46" s="110">
        <v>4.1666666666666664E-2</v>
      </c>
      <c r="Z46" s="110"/>
      <c r="AA46" s="110">
        <f>E45</f>
        <v>0.31388888888888883</v>
      </c>
      <c r="AB46" s="111">
        <v>7</v>
      </c>
      <c r="AC46" s="112">
        <f>W46+AD9</f>
        <v>0.9590277777777777</v>
      </c>
      <c r="AD46" s="108" t="e">
        <f>#REF!</f>
        <v>#REF!</v>
      </c>
      <c r="AE46" s="113">
        <v>7.58</v>
      </c>
      <c r="AF46" s="114">
        <v>8.08</v>
      </c>
    </row>
    <row r="47" spans="3:32" ht="9" customHeight="1" thickBot="1">
      <c r="D47" s="146"/>
      <c r="E47" s="146"/>
      <c r="F47" s="146"/>
      <c r="G47" s="146"/>
      <c r="H47" s="146"/>
      <c r="I47" s="146"/>
      <c r="J47" s="146"/>
      <c r="K47" s="146"/>
      <c r="L47" s="146"/>
      <c r="M47" s="146"/>
      <c r="N47" s="146"/>
      <c r="O47" s="146"/>
      <c r="P47" s="147">
        <v>201</v>
      </c>
      <c r="Q47" s="108">
        <f>U47-AB3-AB4-AB6</f>
        <v>0.59652777777777788</v>
      </c>
      <c r="R47" s="108">
        <f>S47-AB17</f>
        <v>0.60902777777777783</v>
      </c>
      <c r="S47" s="109">
        <f>U47-AB6</f>
        <v>0.61250000000000004</v>
      </c>
      <c r="T47" s="119"/>
      <c r="U47" s="119">
        <f>G34</f>
        <v>0.61458333333333337</v>
      </c>
      <c r="V47" s="119"/>
      <c r="W47" s="119">
        <f>G42</f>
        <v>0</v>
      </c>
      <c r="X47" s="119"/>
      <c r="Y47" s="119">
        <v>4.1666666666666664E-2</v>
      </c>
      <c r="Z47" s="119"/>
      <c r="AA47" s="119" t="e">
        <f>#REF!</f>
        <v>#REF!</v>
      </c>
      <c r="AB47" s="120">
        <v>7</v>
      </c>
      <c r="AC47" s="112">
        <f>W47+AD9</f>
        <v>2.7777777777777779E-3</v>
      </c>
      <c r="AD47" s="117">
        <f>G46</f>
        <v>0.37013888888888891</v>
      </c>
      <c r="AE47" s="122">
        <v>7.67</v>
      </c>
      <c r="AF47" s="123">
        <v>8.17</v>
      </c>
    </row>
    <row r="48" spans="3:32" ht="15.75" thickBot="1">
      <c r="C48" s="293"/>
      <c r="D48" s="295"/>
      <c r="E48" s="296"/>
      <c r="F48" s="296"/>
      <c r="G48" s="296"/>
      <c r="H48" s="294"/>
      <c r="K48" s="146"/>
      <c r="L48" s="146"/>
      <c r="M48" s="146"/>
      <c r="N48" s="146"/>
      <c r="O48" s="146"/>
      <c r="P48" s="149" t="s">
        <v>86</v>
      </c>
      <c r="Q48" s="150"/>
      <c r="R48" s="150"/>
      <c r="S48" s="150"/>
      <c r="T48" s="150"/>
      <c r="U48" s="150"/>
      <c r="V48" s="150"/>
      <c r="W48" s="150"/>
      <c r="X48" s="150"/>
      <c r="Y48" s="150"/>
      <c r="Z48" s="151"/>
      <c r="AA48" s="152"/>
      <c r="AB48" s="153">
        <f>SUM(AB47:AB47)</f>
        <v>7</v>
      </c>
      <c r="AC48" s="154"/>
      <c r="AD48" s="155"/>
      <c r="AE48" s="156">
        <f>SUM(AE47:AE47)</f>
        <v>7.67</v>
      </c>
      <c r="AF48" s="157">
        <f>SUM(AF47:AF47)</f>
        <v>8.17</v>
      </c>
    </row>
    <row r="49" spans="1:34" ht="8.25" customHeight="1" thickBot="1">
      <c r="C49" s="158"/>
      <c r="D49" s="146"/>
      <c r="E49" s="146"/>
      <c r="F49" s="146"/>
      <c r="G49" s="146"/>
      <c r="H49" s="146"/>
      <c r="I49" s="146"/>
      <c r="J49" s="146"/>
      <c r="K49" s="146"/>
      <c r="L49" s="146"/>
      <c r="M49" s="146"/>
      <c r="N49" s="146"/>
      <c r="O49" s="146"/>
      <c r="P49" s="159"/>
      <c r="Q49" s="160"/>
      <c r="R49" s="161"/>
      <c r="S49" s="162"/>
      <c r="T49" s="163"/>
      <c r="U49" s="163"/>
      <c r="V49" s="163"/>
      <c r="W49" s="163"/>
      <c r="X49" s="163"/>
      <c r="Y49" s="163"/>
      <c r="Z49" s="163"/>
      <c r="AA49" s="163"/>
      <c r="AB49" s="164"/>
      <c r="AC49" s="165"/>
      <c r="AD49" s="166"/>
      <c r="AE49" s="167"/>
      <c r="AF49" s="168"/>
    </row>
    <row r="50" spans="1:34" s="290" customFormat="1">
      <c r="A50" s="301" t="s">
        <v>98</v>
      </c>
      <c r="D50" s="295"/>
      <c r="K50" s="302"/>
      <c r="L50" s="303"/>
      <c r="M50" s="303"/>
      <c r="N50" s="303"/>
      <c r="O50" s="303"/>
      <c r="P50" s="303"/>
      <c r="Q50" s="303"/>
      <c r="R50" s="303"/>
      <c r="AE50" s="304"/>
      <c r="AF50" s="305" t="e">
        <f>(AD36+AD37+AD38+AD39+AD43+AD44+AD45+AD46)/8</f>
        <v>#REF!</v>
      </c>
      <c r="AH50" s="305"/>
    </row>
    <row r="51" spans="1:34" s="290" customFormat="1">
      <c r="A51" s="306" t="s">
        <v>95</v>
      </c>
      <c r="I51" s="296"/>
      <c r="J51" s="302"/>
      <c r="K51" s="302"/>
      <c r="L51" s="303"/>
      <c r="M51" s="303"/>
      <c r="N51" s="303"/>
      <c r="O51" s="303"/>
      <c r="P51" s="303"/>
      <c r="Q51" s="303"/>
      <c r="R51" s="303"/>
      <c r="AH51" s="305"/>
    </row>
    <row r="52" spans="1:34" s="290" customFormat="1">
      <c r="A52" s="307"/>
      <c r="O52" s="308"/>
      <c r="P52" s="308"/>
      <c r="Q52" s="308"/>
      <c r="R52" s="308"/>
      <c r="S52" s="325"/>
      <c r="T52" s="325"/>
      <c r="U52" s="325"/>
      <c r="V52" s="325"/>
      <c r="W52" s="325"/>
      <c r="X52" s="325"/>
      <c r="Y52" s="325"/>
      <c r="Z52" s="325"/>
      <c r="AA52" s="325"/>
      <c r="AB52" s="325"/>
      <c r="AC52" s="325"/>
      <c r="AD52" s="325"/>
      <c r="AE52" s="325"/>
      <c r="AF52" s="325"/>
      <c r="AG52" s="325"/>
      <c r="AH52" s="309"/>
    </row>
    <row r="53" spans="1:34" s="290" customFormat="1">
      <c r="A53" s="306" t="s">
        <v>87</v>
      </c>
      <c r="D53" s="308"/>
      <c r="E53" s="308"/>
      <c r="F53" s="308"/>
      <c r="G53" s="308"/>
      <c r="H53" s="308"/>
      <c r="I53" s="308"/>
      <c r="J53" s="308"/>
      <c r="K53" s="308"/>
      <c r="L53" s="308"/>
      <c r="M53" s="308"/>
      <c r="N53" s="308"/>
      <c r="O53" s="308"/>
      <c r="P53" s="308"/>
      <c r="Q53" s="308"/>
      <c r="R53" s="308"/>
      <c r="S53" s="309"/>
      <c r="T53" s="309"/>
      <c r="U53" s="309"/>
      <c r="V53" s="309"/>
      <c r="W53" s="309"/>
      <c r="X53" s="309"/>
      <c r="Y53" s="309"/>
      <c r="Z53" s="309"/>
      <c r="AA53" s="309"/>
      <c r="AB53" s="309"/>
      <c r="AC53" s="309"/>
      <c r="AD53" s="309"/>
      <c r="AE53" s="309"/>
      <c r="AF53" s="309"/>
      <c r="AG53" s="309"/>
      <c r="AH53" s="309"/>
    </row>
    <row r="54" spans="1:34" s="290" customFormat="1">
      <c r="C54" s="308"/>
      <c r="D54" s="308"/>
      <c r="E54" s="308"/>
      <c r="F54" s="308"/>
      <c r="G54" s="308"/>
      <c r="H54" s="308"/>
      <c r="I54" s="308"/>
      <c r="J54" s="308"/>
      <c r="K54" s="308"/>
      <c r="L54" s="308"/>
      <c r="M54" s="308"/>
      <c r="N54" s="308"/>
      <c r="O54" s="308"/>
      <c r="P54" s="308"/>
      <c r="Q54" s="308"/>
      <c r="R54" s="308"/>
      <c r="S54" s="309"/>
      <c r="T54" s="309"/>
      <c r="U54" s="309"/>
      <c r="V54" s="309"/>
      <c r="W54" s="309"/>
      <c r="X54" s="309"/>
      <c r="Y54" s="309"/>
      <c r="Z54" s="309"/>
      <c r="AA54" s="309"/>
      <c r="AB54" s="309"/>
      <c r="AC54" s="309"/>
      <c r="AD54" s="309"/>
      <c r="AE54" s="309"/>
      <c r="AF54" s="309"/>
      <c r="AG54" s="309"/>
      <c r="AH54" s="309"/>
    </row>
    <row r="55" spans="1:34">
      <c r="B55" s="251" t="s">
        <v>90</v>
      </c>
      <c r="D55" s="170"/>
      <c r="E55" s="170"/>
      <c r="F55" s="170" t="s">
        <v>91</v>
      </c>
      <c r="G55" s="170"/>
      <c r="H55" s="170"/>
      <c r="I55" s="170"/>
      <c r="J55" s="170"/>
      <c r="K55" s="170"/>
      <c r="L55" s="170"/>
      <c r="M55" s="170"/>
      <c r="N55" s="170"/>
      <c r="O55" s="170"/>
      <c r="P55" s="170"/>
      <c r="Q55" s="170"/>
      <c r="R55" s="170"/>
      <c r="S55" s="171"/>
      <c r="T55" s="171"/>
      <c r="U55" s="171"/>
      <c r="V55" s="171"/>
      <c r="W55" s="171"/>
      <c r="X55" s="171"/>
      <c r="Y55" s="171"/>
      <c r="Z55" s="171"/>
      <c r="AA55" s="171"/>
      <c r="AB55" s="171"/>
      <c r="AC55" s="171"/>
      <c r="AD55" s="171"/>
      <c r="AE55" s="171"/>
      <c r="AF55" s="171"/>
      <c r="AG55" s="171"/>
      <c r="AH55" s="171"/>
    </row>
    <row r="56" spans="1:34">
      <c r="C56" s="170"/>
      <c r="D56" s="170"/>
      <c r="E56" s="170"/>
      <c r="F56" s="170"/>
      <c r="G56" s="170"/>
      <c r="H56" s="170"/>
      <c r="I56" s="170"/>
      <c r="J56" s="170"/>
      <c r="K56" s="170"/>
      <c r="L56" s="170"/>
      <c r="M56" s="170"/>
      <c r="N56" s="170"/>
      <c r="O56" s="170"/>
      <c r="P56" s="170"/>
      <c r="Q56" s="170"/>
      <c r="R56" s="170"/>
      <c r="S56" s="171"/>
      <c r="T56" s="171"/>
      <c r="U56" s="171"/>
      <c r="V56" s="171"/>
      <c r="W56" s="171"/>
      <c r="X56" s="171"/>
      <c r="Y56" s="171"/>
      <c r="Z56" s="171"/>
      <c r="AA56" s="171"/>
      <c r="AB56" s="171"/>
      <c r="AC56" s="171"/>
      <c r="AD56" s="171"/>
      <c r="AE56" s="171"/>
      <c r="AF56" s="171"/>
      <c r="AG56" s="171"/>
      <c r="AH56" s="171"/>
    </row>
    <row r="57" spans="1:34">
      <c r="C57" s="170"/>
      <c r="D57" s="170"/>
      <c r="E57" s="170"/>
      <c r="F57" s="170"/>
      <c r="G57" s="170"/>
      <c r="H57" s="170"/>
      <c r="I57" s="170"/>
      <c r="J57" s="170"/>
      <c r="K57" s="170"/>
      <c r="L57" s="170"/>
      <c r="M57" s="170"/>
      <c r="N57" s="170"/>
      <c r="O57" s="170"/>
      <c r="P57" s="170"/>
      <c r="Q57" s="170"/>
      <c r="R57" s="170"/>
      <c r="S57" s="171"/>
      <c r="T57" s="171"/>
      <c r="U57" s="171"/>
      <c r="V57" s="171"/>
      <c r="W57" s="171"/>
      <c r="X57" s="171"/>
      <c r="Y57" s="171"/>
      <c r="Z57" s="171"/>
      <c r="AA57" s="171"/>
      <c r="AB57" s="171"/>
      <c r="AC57" s="171"/>
      <c r="AD57" s="171"/>
      <c r="AE57" s="171"/>
      <c r="AF57" s="171"/>
      <c r="AG57" s="171"/>
      <c r="AH57" s="171"/>
    </row>
    <row r="58" spans="1:34">
      <c r="O58" s="170"/>
      <c r="P58" s="170"/>
      <c r="Q58" s="170"/>
      <c r="R58" s="170"/>
      <c r="S58" s="171"/>
      <c r="T58" s="171"/>
      <c r="U58" s="171"/>
      <c r="V58" s="171"/>
      <c r="W58" s="171"/>
      <c r="X58" s="171"/>
      <c r="Y58" s="171"/>
      <c r="Z58" s="171"/>
      <c r="AA58" s="171"/>
      <c r="AB58" s="171"/>
      <c r="AC58" s="171"/>
      <c r="AD58" s="171"/>
      <c r="AE58" s="171"/>
      <c r="AF58" s="171"/>
      <c r="AG58" s="171"/>
      <c r="AH58" s="171"/>
    </row>
    <row r="59" spans="1:34">
      <c r="N59" s="286"/>
      <c r="O59" s="13"/>
    </row>
    <row r="60" spans="1:34">
      <c r="J60" s="288"/>
      <c r="K60" s="288"/>
      <c r="L60" s="288"/>
      <c r="M60" s="288"/>
      <c r="N60" s="288"/>
      <c r="O60" s="7"/>
      <c r="Q60" s="173"/>
      <c r="AD60" s="324"/>
      <c r="AE60" s="324"/>
      <c r="AF60" s="324"/>
      <c r="AG60" s="324"/>
      <c r="AH60" s="174"/>
    </row>
    <row r="61" spans="1:34">
      <c r="J61" s="288"/>
      <c r="K61" s="288"/>
      <c r="L61" s="288"/>
      <c r="M61" s="288"/>
      <c r="N61" s="288"/>
      <c r="O61" s="7"/>
      <c r="AD61" s="324"/>
      <c r="AE61" s="324"/>
      <c r="AF61" s="324"/>
      <c r="AG61" s="324"/>
      <c r="AH61" s="174"/>
    </row>
    <row r="62" spans="1:34" ht="15.75">
      <c r="N62" s="288"/>
      <c r="O62" s="7"/>
      <c r="P62" s="175"/>
      <c r="Q62" s="175"/>
      <c r="R62" s="175"/>
      <c r="S62" s="175"/>
      <c r="T62" s="175"/>
      <c r="U62" s="175"/>
      <c r="V62" s="175"/>
      <c r="W62" s="175"/>
      <c r="X62" s="175"/>
      <c r="Y62" s="175"/>
      <c r="Z62" s="175"/>
      <c r="AA62" s="175"/>
      <c r="AD62" s="324"/>
      <c r="AE62" s="324"/>
      <c r="AF62" s="324"/>
      <c r="AG62" s="324"/>
      <c r="AH62" s="174"/>
    </row>
    <row r="63" spans="1:34" ht="15.75">
      <c r="N63" s="288"/>
      <c r="O63" s="7"/>
      <c r="P63" s="176"/>
      <c r="Q63" s="176"/>
      <c r="R63" s="176"/>
      <c r="S63" s="176"/>
      <c r="T63" s="176"/>
      <c r="U63" s="176"/>
      <c r="V63" s="176"/>
      <c r="W63" s="176"/>
      <c r="X63" s="176"/>
      <c r="Y63" s="176"/>
      <c r="Z63" s="176"/>
      <c r="AA63" s="176"/>
      <c r="AD63" s="324"/>
      <c r="AE63" s="324"/>
      <c r="AF63" s="324"/>
      <c r="AG63" s="324"/>
      <c r="AH63" s="174"/>
    </row>
    <row r="64" spans="1:34">
      <c r="C64" s="4"/>
      <c r="D64" s="4"/>
      <c r="E64" s="4"/>
      <c r="F64" s="4"/>
      <c r="G64" s="4"/>
      <c r="H64" s="4"/>
      <c r="I64" s="4"/>
      <c r="J64" s="4"/>
      <c r="K64" s="5"/>
      <c r="L64" s="4"/>
      <c r="M64" s="4"/>
      <c r="N64" s="4"/>
      <c r="O64" s="7"/>
      <c r="P64" s="7"/>
      <c r="Q64" s="7"/>
      <c r="R64" s="7"/>
      <c r="AD64" s="16"/>
    </row>
    <row r="65" spans="3:34">
      <c r="C65" s="7"/>
      <c r="D65" s="7"/>
      <c r="E65" s="7"/>
      <c r="F65" s="7"/>
      <c r="G65" s="7"/>
      <c r="H65" s="7"/>
      <c r="I65" s="7"/>
      <c r="J65" s="7"/>
      <c r="L65" s="7"/>
      <c r="M65" s="7"/>
      <c r="N65" s="7"/>
      <c r="O65" s="7"/>
      <c r="P65" s="7"/>
      <c r="S65" s="16"/>
      <c r="AD65" s="16"/>
    </row>
    <row r="66" spans="3:34" ht="18.75" thickBot="1">
      <c r="C66" s="358"/>
      <c r="D66" s="358"/>
      <c r="E66" s="358"/>
      <c r="F66" s="358"/>
      <c r="G66" s="358"/>
      <c r="H66" s="358"/>
      <c r="I66" s="358"/>
      <c r="J66" s="358"/>
      <c r="K66" s="358"/>
      <c r="L66" s="358"/>
      <c r="M66" s="358"/>
      <c r="N66" s="358"/>
      <c r="O66" s="13"/>
      <c r="P66" s="13"/>
    </row>
    <row r="67" spans="3:34" ht="15.75">
      <c r="C67" s="359"/>
      <c r="D67" s="359"/>
      <c r="E67" s="359"/>
      <c r="F67" s="359"/>
      <c r="G67" s="359"/>
      <c r="H67" s="359"/>
      <c r="I67" s="359"/>
      <c r="J67" s="359"/>
      <c r="K67" s="359"/>
      <c r="L67" s="359"/>
      <c r="M67" s="359"/>
      <c r="N67" s="359"/>
      <c r="O67" s="177"/>
      <c r="P67" s="177"/>
      <c r="Q67" s="84"/>
      <c r="R67" s="350"/>
      <c r="S67" s="351"/>
      <c r="T67" s="352"/>
      <c r="U67" s="85"/>
      <c r="V67" s="85"/>
      <c r="W67" s="178"/>
      <c r="X67" s="353"/>
      <c r="Y67" s="354"/>
    </row>
    <row r="68" spans="3:34" ht="16.5" thickBot="1">
      <c r="C68" s="360"/>
      <c r="D68" s="360"/>
      <c r="E68" s="360"/>
      <c r="F68" s="360"/>
      <c r="G68" s="360"/>
      <c r="H68" s="360"/>
      <c r="I68" s="360"/>
      <c r="J68" s="360"/>
      <c r="K68" s="360"/>
      <c r="L68" s="360"/>
      <c r="M68" s="360"/>
      <c r="N68" s="360"/>
      <c r="O68" s="179"/>
      <c r="P68" s="179"/>
      <c r="Q68" s="88"/>
      <c r="R68" s="330"/>
      <c r="S68" s="331"/>
      <c r="T68" s="332"/>
      <c r="U68" s="89"/>
      <c r="V68" s="89"/>
      <c r="W68" s="180"/>
      <c r="X68" s="333"/>
      <c r="Y68" s="334"/>
    </row>
    <row r="69" spans="3:34">
      <c r="C69" s="179"/>
      <c r="D69" s="179"/>
      <c r="E69" s="179"/>
      <c r="F69" s="179"/>
      <c r="G69" s="179"/>
      <c r="H69" s="179"/>
      <c r="I69" s="179"/>
      <c r="J69" s="179"/>
      <c r="K69" s="179"/>
      <c r="L69" s="179"/>
      <c r="M69" s="179"/>
      <c r="N69" s="179"/>
      <c r="O69" s="179"/>
      <c r="P69" s="179"/>
      <c r="Q69" s="91"/>
      <c r="R69" s="89"/>
      <c r="S69" s="85"/>
      <c r="T69" s="85"/>
      <c r="U69" s="89"/>
      <c r="V69" s="89"/>
      <c r="W69" s="180"/>
      <c r="X69" s="333"/>
      <c r="Y69" s="334"/>
    </row>
    <row r="70" spans="3:34">
      <c r="C70" s="211"/>
      <c r="D70" s="211"/>
      <c r="E70" s="211"/>
      <c r="F70" s="211"/>
      <c r="G70" s="211"/>
      <c r="H70" s="211"/>
      <c r="I70" s="211"/>
      <c r="J70" s="211"/>
      <c r="K70" s="211"/>
      <c r="L70" s="211"/>
      <c r="M70" s="211"/>
      <c r="N70" s="211"/>
      <c r="O70" s="211"/>
      <c r="P70" s="211"/>
      <c r="Q70" s="211"/>
      <c r="R70" s="211"/>
    </row>
    <row r="71" spans="3:34">
      <c r="C71" s="357"/>
      <c r="D71" s="357"/>
      <c r="E71" s="357"/>
      <c r="F71" s="1"/>
      <c r="G71" s="2"/>
      <c r="H71" s="1"/>
      <c r="I71" s="357"/>
      <c r="J71" s="357"/>
      <c r="K71" s="357"/>
      <c r="L71" s="1"/>
      <c r="M71" s="1"/>
      <c r="N71" s="172"/>
      <c r="O71" s="13"/>
      <c r="Q71" s="215"/>
    </row>
    <row r="72" spans="3:34">
      <c r="C72" s="4"/>
      <c r="D72" s="4"/>
      <c r="E72" s="4"/>
      <c r="F72" s="4"/>
      <c r="G72" s="5"/>
      <c r="H72" s="4"/>
      <c r="I72" s="4"/>
      <c r="J72" s="4"/>
      <c r="K72" s="5"/>
      <c r="L72" s="4"/>
      <c r="M72" s="4"/>
      <c r="N72" s="6"/>
      <c r="O72" s="7"/>
      <c r="Q72" s="173"/>
      <c r="AD72" s="324"/>
      <c r="AE72" s="324"/>
      <c r="AF72" s="324"/>
      <c r="AG72" s="324"/>
      <c r="AH72" s="174"/>
    </row>
    <row r="73" spans="3:34">
      <c r="C73" s="4"/>
      <c r="D73" s="4"/>
      <c r="E73" s="4"/>
      <c r="F73" s="4"/>
      <c r="G73" s="5"/>
      <c r="H73" s="4"/>
      <c r="I73" s="4"/>
      <c r="J73" s="4"/>
      <c r="K73" s="5"/>
      <c r="L73" s="4"/>
      <c r="M73" s="4"/>
      <c r="N73" s="6"/>
      <c r="O73" s="7"/>
      <c r="Q73" s="216"/>
      <c r="AD73" s="324"/>
      <c r="AE73" s="324"/>
      <c r="AF73" s="324"/>
      <c r="AG73" s="324"/>
      <c r="AH73" s="174"/>
    </row>
    <row r="74" spans="3:34" ht="15.75">
      <c r="C74" s="4"/>
      <c r="D74" s="4"/>
      <c r="E74" s="4"/>
      <c r="F74" s="4"/>
      <c r="G74" s="5"/>
      <c r="H74" s="4"/>
      <c r="I74" s="4"/>
      <c r="J74" s="4"/>
      <c r="K74" s="5"/>
      <c r="L74" s="4"/>
      <c r="M74" s="4"/>
      <c r="N74" s="6"/>
      <c r="O74" s="7"/>
      <c r="Q74" s="216"/>
      <c r="R74" s="16"/>
      <c r="U74" s="217"/>
      <c r="V74" s="217"/>
      <c r="W74" s="217"/>
      <c r="X74" s="217"/>
      <c r="Y74" s="217"/>
      <c r="Z74" s="217"/>
      <c r="AA74" s="217"/>
      <c r="AB74" s="217"/>
      <c r="AC74" s="217"/>
      <c r="AD74" s="324"/>
      <c r="AE74" s="324"/>
      <c r="AF74" s="324"/>
      <c r="AG74" s="324"/>
      <c r="AH74" s="174"/>
    </row>
    <row r="75" spans="3:34" ht="16.5" thickBot="1">
      <c r="C75" s="4"/>
      <c r="D75" s="4"/>
      <c r="E75" s="4"/>
      <c r="F75" s="4"/>
      <c r="G75" s="5"/>
      <c r="H75" s="4"/>
      <c r="I75" s="4"/>
      <c r="J75" s="4"/>
      <c r="K75" s="5"/>
      <c r="L75" s="4"/>
      <c r="M75" s="4"/>
      <c r="N75" s="6"/>
      <c r="O75" s="7"/>
      <c r="Q75" s="216"/>
      <c r="U75" s="217"/>
      <c r="V75" s="217"/>
      <c r="W75" s="217"/>
      <c r="X75" s="217"/>
      <c r="Y75" s="217"/>
      <c r="Z75" s="217"/>
      <c r="AA75" s="217"/>
      <c r="AB75" s="217"/>
      <c r="AC75" s="217"/>
      <c r="AD75" s="324"/>
      <c r="AE75" s="324"/>
      <c r="AF75" s="324"/>
      <c r="AG75" s="324"/>
      <c r="AH75" s="174"/>
    </row>
    <row r="76" spans="3:34">
      <c r="C76" s="4"/>
      <c r="D76" s="4"/>
      <c r="E76" s="4"/>
      <c r="F76" s="4"/>
      <c r="G76" s="4"/>
      <c r="H76" s="4"/>
      <c r="I76" s="4"/>
      <c r="J76" s="4"/>
      <c r="K76" s="5"/>
      <c r="L76" s="4"/>
      <c r="M76" s="4"/>
      <c r="N76" s="4"/>
      <c r="O76" s="7"/>
      <c r="P76" s="7"/>
      <c r="Q76" s="84"/>
      <c r="R76" s="350"/>
      <c r="S76" s="351"/>
      <c r="T76" s="352"/>
      <c r="U76" s="85"/>
      <c r="V76" s="85"/>
      <c r="W76" s="178"/>
      <c r="X76" s="353"/>
      <c r="Y76" s="354"/>
      <c r="AE76" s="16"/>
    </row>
    <row r="77" spans="3:34" ht="15.75" thickBot="1">
      <c r="C77" s="7"/>
      <c r="D77" s="7"/>
      <c r="E77" s="7"/>
      <c r="F77" s="7"/>
      <c r="G77" s="7"/>
      <c r="H77" s="7"/>
      <c r="I77" s="7"/>
      <c r="J77" s="7"/>
      <c r="L77" s="7"/>
      <c r="M77" s="7"/>
      <c r="N77" s="7"/>
      <c r="O77" s="7"/>
      <c r="P77" s="7"/>
      <c r="Q77" s="88"/>
      <c r="R77" s="330"/>
      <c r="S77" s="331"/>
      <c r="T77" s="332"/>
      <c r="U77" s="89"/>
      <c r="V77" s="89"/>
      <c r="W77" s="180"/>
      <c r="X77" s="333"/>
      <c r="Y77" s="334"/>
      <c r="AE77" s="16"/>
    </row>
    <row r="78" spans="3:34" ht="18">
      <c r="C78" s="348"/>
      <c r="D78" s="348"/>
      <c r="E78" s="348"/>
      <c r="F78" s="348"/>
      <c r="G78" s="348"/>
      <c r="H78" s="348"/>
      <c r="I78" s="348"/>
      <c r="J78" s="348"/>
      <c r="K78" s="348"/>
      <c r="L78" s="348"/>
      <c r="M78" s="348"/>
      <c r="N78" s="348"/>
      <c r="O78" s="13"/>
      <c r="P78" s="13"/>
      <c r="Q78" s="91"/>
      <c r="R78" s="89"/>
      <c r="S78" s="85"/>
      <c r="T78" s="85"/>
      <c r="U78" s="89"/>
      <c r="V78" s="89"/>
      <c r="W78" s="180"/>
      <c r="X78" s="333"/>
      <c r="Y78" s="334"/>
    </row>
    <row r="79" spans="3:34" ht="15.75">
      <c r="C79" s="349"/>
      <c r="D79" s="349"/>
      <c r="E79" s="349"/>
      <c r="F79" s="349"/>
      <c r="G79" s="349"/>
      <c r="H79" s="349"/>
      <c r="I79" s="349"/>
      <c r="J79" s="349"/>
      <c r="K79" s="349"/>
      <c r="L79" s="349"/>
      <c r="M79" s="349"/>
      <c r="N79" s="349"/>
      <c r="O79" s="177"/>
      <c r="P79" s="177"/>
      <c r="Q79" s="91"/>
      <c r="R79" s="89"/>
      <c r="S79" s="89"/>
      <c r="T79" s="89"/>
      <c r="U79" s="181"/>
      <c r="V79" s="89"/>
      <c r="W79" s="180"/>
      <c r="X79" s="333"/>
      <c r="Y79" s="334"/>
    </row>
    <row r="80" spans="3:34" ht="16.5" thickBot="1">
      <c r="C80" s="345"/>
      <c r="D80" s="345"/>
      <c r="E80" s="345"/>
      <c r="F80" s="345"/>
      <c r="G80" s="345"/>
      <c r="H80" s="345"/>
      <c r="I80" s="345"/>
      <c r="J80" s="345"/>
      <c r="K80" s="345"/>
      <c r="L80" s="345"/>
      <c r="M80" s="345"/>
      <c r="N80" s="345"/>
      <c r="O80" s="177"/>
      <c r="P80" s="177"/>
      <c r="Q80" s="91"/>
      <c r="R80" s="89"/>
      <c r="S80" s="89"/>
      <c r="T80" s="89"/>
      <c r="U80" s="181"/>
      <c r="V80" s="89"/>
      <c r="W80" s="180"/>
      <c r="X80" s="346"/>
      <c r="Y80" s="347"/>
    </row>
    <row r="81" spans="3:25">
      <c r="E81" s="179"/>
      <c r="F81" s="179"/>
      <c r="G81" s="179"/>
      <c r="H81" s="179"/>
      <c r="I81" s="179"/>
      <c r="J81" s="179"/>
      <c r="K81" s="179"/>
      <c r="L81" s="179"/>
      <c r="M81" s="179"/>
      <c r="N81" s="179"/>
      <c r="O81" s="179"/>
      <c r="P81" s="179"/>
      <c r="Q81" s="218"/>
      <c r="R81" s="192"/>
      <c r="S81" s="190"/>
      <c r="T81" s="191"/>
      <c r="U81" s="191"/>
      <c r="V81" s="190"/>
      <c r="W81" s="192"/>
      <c r="X81" s="343"/>
      <c r="Y81" s="344"/>
    </row>
    <row r="82" spans="3:25" ht="15.75">
      <c r="C82" s="219"/>
      <c r="E82" s="179"/>
      <c r="F82" s="179"/>
      <c r="G82" s="179"/>
      <c r="H82" s="179"/>
      <c r="I82" s="179"/>
      <c r="J82" s="179"/>
      <c r="K82" s="179"/>
      <c r="L82" s="179"/>
      <c r="M82" s="179"/>
      <c r="N82" s="179"/>
      <c r="O82" s="179"/>
      <c r="P82" s="179"/>
      <c r="Q82" s="201"/>
      <c r="R82" s="195"/>
      <c r="S82" s="193"/>
      <c r="T82" s="194"/>
      <c r="U82" s="194"/>
      <c r="V82" s="193"/>
      <c r="W82" s="195"/>
      <c r="X82" s="326"/>
      <c r="Y82" s="327"/>
    </row>
    <row r="83" spans="3:25" ht="15.75" thickBot="1"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201"/>
      <c r="R83" s="195"/>
      <c r="S83" s="193"/>
      <c r="T83" s="194"/>
      <c r="U83" s="194"/>
      <c r="V83" s="193"/>
      <c r="W83" s="195"/>
      <c r="X83" s="326"/>
      <c r="Y83" s="327"/>
    </row>
    <row r="84" spans="3:25" ht="16.5" thickBot="1">
      <c r="C84" s="253"/>
      <c r="D84" s="254"/>
      <c r="E84" s="253"/>
      <c r="F84" s="254"/>
      <c r="G84" s="253"/>
      <c r="H84" s="254"/>
      <c r="I84" s="30"/>
      <c r="J84" s="182"/>
      <c r="K84" s="201"/>
      <c r="L84" s="195"/>
      <c r="M84" s="193"/>
      <c r="N84" s="194"/>
      <c r="O84" s="194"/>
      <c r="P84" s="193"/>
      <c r="Q84" s="195"/>
      <c r="R84" s="326"/>
      <c r="S84" s="327"/>
    </row>
    <row r="85" spans="3:25" ht="16.5" thickBot="1">
      <c r="C85" s="253"/>
      <c r="D85" s="254"/>
      <c r="E85" s="253"/>
      <c r="F85" s="254"/>
      <c r="G85" s="253"/>
      <c r="H85" s="254"/>
      <c r="I85" s="31"/>
      <c r="J85" s="182"/>
      <c r="K85" s="220"/>
      <c r="L85" s="195"/>
      <c r="M85" s="193"/>
      <c r="N85" s="194"/>
      <c r="O85" s="194"/>
      <c r="P85" s="193"/>
      <c r="Q85" s="195"/>
      <c r="R85" s="328"/>
      <c r="S85" s="329"/>
    </row>
    <row r="86" spans="3:25" ht="16.5" thickBot="1">
      <c r="C86" s="34"/>
      <c r="D86" s="34"/>
      <c r="E86" s="34"/>
      <c r="F86" s="34"/>
      <c r="G86" s="34"/>
      <c r="H86" s="34"/>
      <c r="I86" s="9"/>
      <c r="J86" s="182"/>
      <c r="K86" s="218"/>
      <c r="L86" s="221"/>
      <c r="M86" s="222"/>
      <c r="N86" s="221"/>
      <c r="O86" s="221"/>
      <c r="P86" s="222"/>
      <c r="Q86" s="221"/>
      <c r="R86" s="339"/>
      <c r="S86" s="340"/>
    </row>
    <row r="87" spans="3:25" ht="15.75" thickBot="1">
      <c r="C87" s="37"/>
      <c r="D87" s="36"/>
      <c r="E87" s="37"/>
      <c r="F87" s="260"/>
      <c r="G87" s="261"/>
      <c r="H87" s="38"/>
      <c r="I87" s="9"/>
      <c r="J87" s="183"/>
      <c r="K87" s="223"/>
      <c r="L87" s="224"/>
      <c r="M87" s="225"/>
      <c r="N87" s="224"/>
      <c r="O87" s="224"/>
      <c r="P87" s="225"/>
      <c r="Q87" s="224"/>
      <c r="R87" s="341"/>
      <c r="S87" s="342"/>
    </row>
    <row r="88" spans="3:25">
      <c r="C88" s="249"/>
      <c r="D88" s="41"/>
      <c r="E88" s="39"/>
      <c r="F88" s="41"/>
      <c r="G88" s="39"/>
      <c r="H88" s="40"/>
      <c r="I88" s="9"/>
      <c r="J88" s="183"/>
      <c r="K88" s="200"/>
      <c r="L88" s="192"/>
      <c r="M88" s="190"/>
      <c r="N88" s="191"/>
      <c r="O88" s="191"/>
      <c r="P88" s="190"/>
      <c r="Q88" s="192"/>
      <c r="R88" s="343"/>
      <c r="S88" s="344"/>
    </row>
    <row r="89" spans="3:25">
      <c r="C89" s="39"/>
      <c r="D89" s="41"/>
      <c r="E89" s="39"/>
      <c r="F89" s="41"/>
      <c r="G89" s="39"/>
      <c r="H89" s="40"/>
      <c r="I89" s="9"/>
      <c r="J89" s="183"/>
      <c r="K89" s="201"/>
      <c r="L89" s="195"/>
      <c r="M89" s="193"/>
      <c r="N89" s="195"/>
      <c r="O89" s="194"/>
      <c r="P89" s="193"/>
      <c r="Q89" s="195"/>
      <c r="R89" s="326"/>
      <c r="S89" s="327"/>
    </row>
    <row r="90" spans="3:25">
      <c r="C90" s="39"/>
      <c r="D90" s="41"/>
      <c r="E90" s="39"/>
      <c r="F90" s="41"/>
      <c r="G90" s="39"/>
      <c r="H90" s="40"/>
      <c r="J90" s="183"/>
      <c r="K90" s="201"/>
      <c r="L90" s="195"/>
      <c r="M90" s="193"/>
      <c r="N90" s="195"/>
      <c r="O90" s="194"/>
      <c r="P90" s="193"/>
      <c r="Q90" s="195"/>
      <c r="R90" s="326"/>
      <c r="S90" s="327"/>
    </row>
    <row r="91" spans="3:25">
      <c r="C91" s="43"/>
      <c r="D91" s="45"/>
      <c r="E91" s="248"/>
      <c r="F91" s="257"/>
      <c r="G91" s="43"/>
      <c r="H91" s="44"/>
      <c r="I91" s="46"/>
      <c r="J91" s="183"/>
      <c r="K91" s="202"/>
      <c r="L91" s="195"/>
      <c r="M91" s="193"/>
      <c r="N91" s="195"/>
      <c r="O91" s="194"/>
      <c r="P91" s="193"/>
      <c r="Q91" s="195"/>
      <c r="R91" s="326"/>
      <c r="S91" s="327"/>
    </row>
    <row r="92" spans="3:25">
      <c r="C92" s="39"/>
      <c r="D92" s="41"/>
      <c r="E92" s="249"/>
      <c r="F92" s="258"/>
      <c r="G92" s="39"/>
      <c r="H92" s="40"/>
      <c r="I92" s="47"/>
      <c r="J92" s="183"/>
      <c r="K92" s="202"/>
      <c r="L92" s="195"/>
      <c r="M92" s="193"/>
      <c r="N92" s="195"/>
      <c r="O92" s="194"/>
      <c r="P92" s="193"/>
      <c r="Q92" s="195"/>
      <c r="R92" s="326"/>
      <c r="S92" s="327"/>
    </row>
    <row r="93" spans="3:25">
      <c r="C93" s="39"/>
      <c r="D93" s="41"/>
      <c r="E93" s="39"/>
      <c r="F93" s="41"/>
      <c r="G93" s="39"/>
      <c r="H93" s="40"/>
      <c r="I93" s="47"/>
      <c r="J93" s="183"/>
      <c r="K93" s="202"/>
      <c r="L93" s="195"/>
      <c r="M93" s="193"/>
      <c r="N93" s="195"/>
      <c r="O93" s="194"/>
      <c r="P93" s="193"/>
      <c r="Q93" s="195"/>
      <c r="R93" s="326"/>
      <c r="S93" s="327"/>
    </row>
    <row r="94" spans="3:25" ht="15.75" thickBot="1">
      <c r="C94" s="39"/>
      <c r="D94" s="41"/>
      <c r="E94" s="39"/>
      <c r="F94" s="41"/>
      <c r="G94" s="39"/>
      <c r="H94" s="40"/>
      <c r="I94" s="49"/>
      <c r="J94" s="183"/>
      <c r="K94" s="208"/>
      <c r="L94" s="209"/>
      <c r="M94" s="210"/>
      <c r="N94" s="209"/>
      <c r="O94" s="209"/>
      <c r="P94" s="210"/>
      <c r="Q94" s="209"/>
      <c r="R94" s="337"/>
      <c r="S94" s="338"/>
    </row>
    <row r="95" spans="3:25">
      <c r="C95" s="43"/>
      <c r="D95" s="52"/>
      <c r="E95" s="43"/>
      <c r="F95" s="52"/>
      <c r="G95" s="43"/>
      <c r="H95" s="51"/>
      <c r="I95" s="47"/>
      <c r="J95" s="183"/>
      <c r="K95" s="183"/>
      <c r="L95" s="13"/>
    </row>
    <row r="96" spans="3:25">
      <c r="C96" s="43"/>
      <c r="D96" s="54"/>
      <c r="E96" s="43"/>
      <c r="F96" s="54"/>
      <c r="G96" s="43"/>
      <c r="H96" s="53"/>
      <c r="I96" s="47"/>
      <c r="J96" s="183"/>
      <c r="K96" s="226"/>
      <c r="L96" s="13"/>
    </row>
    <row r="97" spans="3:22" ht="15.75" thickBot="1">
      <c r="C97" s="58"/>
      <c r="D97" s="184"/>
      <c r="E97" s="61"/>
      <c r="F97" s="60"/>
      <c r="G97" s="61"/>
      <c r="H97" s="62"/>
      <c r="I97" s="47"/>
      <c r="J97" s="212"/>
      <c r="K97" s="211"/>
      <c r="L97" s="213"/>
    </row>
    <row r="98" spans="3:22">
      <c r="C98" s="37"/>
      <c r="D98" s="67"/>
      <c r="E98" s="35"/>
      <c r="F98" s="68"/>
      <c r="G98" s="35"/>
      <c r="H98" s="69"/>
      <c r="I98" s="47"/>
      <c r="J98" s="252"/>
      <c r="K98" s="211"/>
      <c r="L98" s="211"/>
    </row>
    <row r="99" spans="3:22">
      <c r="C99" s="39"/>
      <c r="D99" s="75"/>
      <c r="E99" s="39"/>
      <c r="F99" s="75"/>
      <c r="G99" s="39"/>
      <c r="H99" s="74"/>
      <c r="I99" s="47"/>
      <c r="J99" s="252"/>
      <c r="K99" s="214"/>
      <c r="L99" s="211"/>
    </row>
    <row r="100" spans="3:22" ht="15.75" thickBot="1">
      <c r="C100" s="61"/>
      <c r="D100" s="79"/>
      <c r="E100" s="61"/>
      <c r="F100" s="79"/>
      <c r="G100" s="61"/>
      <c r="H100" s="78"/>
      <c r="I100" s="47"/>
      <c r="J100" s="183"/>
      <c r="K100" s="199"/>
      <c r="L100" s="13"/>
    </row>
    <row r="101" spans="3:22" ht="16.5" thickBot="1">
      <c r="C101" s="253"/>
      <c r="D101" s="254"/>
      <c r="E101" s="253"/>
      <c r="F101" s="254"/>
      <c r="G101" s="253"/>
      <c r="H101" s="254"/>
      <c r="I101" s="47"/>
      <c r="J101" s="47"/>
      <c r="K101" s="47"/>
      <c r="L101" s="13"/>
    </row>
    <row r="102" spans="3:22" ht="16.5" thickBot="1">
      <c r="C102" s="34"/>
      <c r="D102" s="34"/>
      <c r="E102" s="34"/>
      <c r="F102" s="34"/>
      <c r="G102" s="34"/>
      <c r="H102" s="34"/>
      <c r="I102" s="47"/>
      <c r="J102" s="47"/>
      <c r="K102" s="47"/>
      <c r="L102" s="13"/>
      <c r="O102" s="227"/>
      <c r="P102" s="335"/>
      <c r="Q102" s="335"/>
      <c r="R102" s="335"/>
      <c r="S102" s="186"/>
      <c r="T102" s="186"/>
      <c r="U102" s="186"/>
      <c r="V102" s="187"/>
    </row>
    <row r="103" spans="3:22">
      <c r="C103" s="228"/>
      <c r="D103" s="229"/>
      <c r="E103" s="228"/>
      <c r="F103" s="229"/>
      <c r="G103" s="37"/>
      <c r="H103" s="38"/>
      <c r="I103" s="80"/>
      <c r="J103" s="183"/>
      <c r="K103" s="183"/>
      <c r="L103" s="13"/>
      <c r="O103" s="230"/>
      <c r="P103" s="186"/>
      <c r="Q103" s="186"/>
      <c r="R103" s="186"/>
      <c r="S103" s="186"/>
      <c r="T103" s="186"/>
      <c r="U103" s="186"/>
      <c r="V103" s="187"/>
    </row>
    <row r="104" spans="3:22">
      <c r="C104" s="39"/>
      <c r="D104" s="41"/>
      <c r="E104" s="39"/>
      <c r="F104" s="41"/>
      <c r="G104" s="39"/>
      <c r="H104" s="40"/>
      <c r="I104" s="82"/>
      <c r="J104" s="183"/>
      <c r="K104" s="183"/>
      <c r="L104" s="13"/>
      <c r="O104" s="231"/>
      <c r="P104" s="232"/>
      <c r="Q104" s="186"/>
      <c r="R104" s="186"/>
      <c r="S104" s="71"/>
      <c r="T104" s="186"/>
      <c r="U104" s="186"/>
      <c r="V104" s="187"/>
    </row>
    <row r="105" spans="3:22">
      <c r="C105" s="39"/>
      <c r="D105" s="41"/>
      <c r="E105" s="39"/>
      <c r="F105" s="41"/>
      <c r="G105" s="39"/>
      <c r="H105" s="40"/>
      <c r="I105" s="82"/>
      <c r="J105" s="183"/>
      <c r="K105" s="183"/>
      <c r="L105" s="13"/>
      <c r="O105" s="230"/>
      <c r="P105" s="186"/>
      <c r="Q105" s="186"/>
      <c r="R105" s="186"/>
      <c r="S105" s="71"/>
      <c r="T105" s="186"/>
      <c r="U105" s="186"/>
      <c r="V105" s="187"/>
    </row>
    <row r="106" spans="3:22">
      <c r="C106" s="39"/>
      <c r="D106" s="41"/>
      <c r="E106" s="39"/>
      <c r="F106" s="41"/>
      <c r="G106" s="249"/>
      <c r="H106" s="256"/>
      <c r="I106" s="185"/>
      <c r="J106" s="183"/>
      <c r="K106" s="183"/>
      <c r="L106" s="13"/>
      <c r="O106" s="233"/>
      <c r="P106" s="188"/>
      <c r="Q106" s="188"/>
      <c r="R106" s="188"/>
      <c r="S106" s="234"/>
      <c r="T106" s="188"/>
      <c r="U106" s="188"/>
      <c r="V106" s="189"/>
    </row>
    <row r="107" spans="3:22">
      <c r="C107" s="39"/>
      <c r="D107" s="41"/>
      <c r="E107" s="39"/>
      <c r="F107" s="41"/>
      <c r="G107" s="39"/>
      <c r="H107" s="40"/>
      <c r="I107" s="92"/>
      <c r="J107" s="183"/>
      <c r="K107" s="183"/>
      <c r="L107" s="13"/>
      <c r="O107" s="214"/>
      <c r="P107" s="188"/>
      <c r="Q107" s="188"/>
      <c r="R107" s="188"/>
      <c r="S107" s="234"/>
      <c r="T107" s="188"/>
      <c r="U107" s="188"/>
      <c r="V107" s="189"/>
    </row>
    <row r="108" spans="3:22">
      <c r="C108" s="39"/>
      <c r="D108" s="41"/>
      <c r="E108" s="249"/>
      <c r="F108" s="258"/>
      <c r="G108" s="39"/>
      <c r="H108" s="40"/>
      <c r="I108" s="94"/>
      <c r="J108" s="183"/>
      <c r="K108" s="183"/>
      <c r="L108" s="13"/>
      <c r="O108" s="233"/>
      <c r="P108" s="188"/>
      <c r="Q108" s="188"/>
      <c r="R108" s="188"/>
      <c r="S108" s="234"/>
      <c r="T108" s="188"/>
      <c r="U108" s="188"/>
      <c r="V108" s="189"/>
    </row>
    <row r="109" spans="3:22">
      <c r="C109" s="43"/>
      <c r="D109" s="45"/>
      <c r="E109" s="248"/>
      <c r="F109" s="257"/>
      <c r="G109" s="248"/>
      <c r="H109" s="255"/>
      <c r="I109" s="94"/>
      <c r="J109" s="183"/>
      <c r="K109" s="183"/>
      <c r="L109" s="13"/>
      <c r="O109" s="233"/>
      <c r="P109" s="188"/>
      <c r="Q109" s="188"/>
      <c r="R109" s="188"/>
      <c r="S109" s="234"/>
      <c r="T109" s="188"/>
      <c r="U109" s="188"/>
      <c r="V109" s="189"/>
    </row>
    <row r="110" spans="3:22">
      <c r="C110" s="39"/>
      <c r="D110" s="41"/>
      <c r="E110" s="39"/>
      <c r="F110" s="41"/>
      <c r="G110" s="39"/>
      <c r="H110" s="40"/>
      <c r="J110" s="183"/>
      <c r="K110" s="183"/>
      <c r="L110" s="13"/>
      <c r="O110" s="233"/>
      <c r="P110" s="188"/>
      <c r="Q110" s="188"/>
      <c r="R110" s="188"/>
      <c r="S110" s="234"/>
      <c r="T110" s="188"/>
      <c r="U110" s="188"/>
      <c r="V110" s="189"/>
    </row>
    <row r="111" spans="3:22">
      <c r="C111" s="39"/>
      <c r="D111" s="41"/>
      <c r="E111" s="39"/>
      <c r="F111" s="41"/>
      <c r="G111" s="39"/>
      <c r="H111" s="40"/>
      <c r="I111" s="183"/>
      <c r="J111" s="183"/>
      <c r="K111" s="13"/>
      <c r="L111" s="13"/>
      <c r="O111" s="233"/>
      <c r="P111" s="196"/>
      <c r="Q111" s="196"/>
      <c r="R111" s="196"/>
      <c r="S111" s="196"/>
      <c r="T111" s="196"/>
      <c r="U111" s="196"/>
      <c r="V111" s="197"/>
    </row>
    <row r="112" spans="3:22">
      <c r="C112" s="248"/>
      <c r="D112" s="41"/>
      <c r="E112" s="43"/>
      <c r="F112" s="54"/>
      <c r="G112" s="43"/>
      <c r="H112" s="40"/>
      <c r="I112" s="183"/>
      <c r="J112" s="183"/>
      <c r="K112" s="13"/>
      <c r="L112" s="13"/>
      <c r="O112" s="233"/>
      <c r="P112" s="196"/>
      <c r="Q112" s="196"/>
      <c r="R112" s="196"/>
      <c r="S112" s="196"/>
      <c r="T112" s="196"/>
      <c r="U112" s="196"/>
      <c r="V112" s="197"/>
    </row>
    <row r="113" spans="3:34" ht="15.75" thickBot="1">
      <c r="C113" s="259"/>
      <c r="D113" s="133"/>
      <c r="E113" s="198"/>
      <c r="F113" s="133"/>
      <c r="G113" s="61"/>
      <c r="H113" s="135"/>
      <c r="I113" s="183"/>
      <c r="J113" s="183"/>
      <c r="K113" s="13"/>
      <c r="L113" s="13"/>
      <c r="O113" s="233"/>
      <c r="P113" s="188"/>
      <c r="Q113" s="188"/>
      <c r="R113" s="188"/>
      <c r="S113" s="234"/>
      <c r="T113" s="188"/>
      <c r="U113" s="188"/>
      <c r="V113" s="189"/>
    </row>
    <row r="114" spans="3:34">
      <c r="C114" s="35"/>
      <c r="D114" s="144"/>
      <c r="E114" s="35"/>
      <c r="F114" s="144"/>
      <c r="G114" s="35"/>
      <c r="H114" s="143"/>
      <c r="I114" s="183"/>
      <c r="J114" s="199"/>
      <c r="K114" s="13"/>
      <c r="L114" s="13"/>
      <c r="O114" s="233"/>
      <c r="P114" s="188"/>
      <c r="Q114" s="188"/>
      <c r="R114" s="188"/>
      <c r="S114" s="234"/>
      <c r="T114" s="188"/>
      <c r="U114" s="188"/>
      <c r="V114" s="189"/>
    </row>
    <row r="115" spans="3:34">
      <c r="C115" s="39"/>
      <c r="D115" s="75"/>
      <c r="E115" s="39"/>
      <c r="F115" s="75"/>
      <c r="G115" s="39"/>
      <c r="H115" s="74"/>
      <c r="I115" s="183"/>
      <c r="J115" s="199"/>
      <c r="K115" s="13"/>
      <c r="L115" s="13"/>
      <c r="O115" s="233"/>
      <c r="P115" s="188"/>
      <c r="Q115" s="188"/>
      <c r="R115" s="188"/>
      <c r="S115" s="234"/>
      <c r="T115" s="188"/>
      <c r="U115" s="188"/>
      <c r="V115" s="189"/>
    </row>
    <row r="116" spans="3:34" ht="15.75" thickBot="1">
      <c r="C116" s="61"/>
      <c r="D116" s="79"/>
      <c r="E116" s="61"/>
      <c r="F116" s="79"/>
      <c r="G116" s="61"/>
      <c r="H116" s="78"/>
      <c r="I116" s="183"/>
      <c r="J116" s="199"/>
      <c r="K116" s="13"/>
      <c r="L116" s="13"/>
      <c r="O116" s="14"/>
      <c r="P116" s="188"/>
      <c r="Q116" s="188"/>
      <c r="R116" s="188"/>
      <c r="S116" s="234"/>
      <c r="T116" s="188"/>
      <c r="U116" s="188"/>
      <c r="V116" s="189"/>
    </row>
    <row r="117" spans="3:34" ht="15.75" thickBot="1"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U117" s="14"/>
      <c r="V117" s="188"/>
      <c r="W117" s="188"/>
      <c r="X117" s="188"/>
      <c r="Y117" s="234"/>
      <c r="Z117" s="188"/>
      <c r="AA117" s="188"/>
      <c r="AB117" s="189"/>
    </row>
    <row r="118" spans="3:34" ht="15.75" thickBot="1">
      <c r="C118" s="203"/>
      <c r="D118" s="13"/>
      <c r="E118" s="148"/>
      <c r="F118" s="148"/>
      <c r="G118" s="148"/>
      <c r="H118" s="148"/>
      <c r="I118" s="148"/>
      <c r="J118" s="204"/>
      <c r="K118" s="13"/>
      <c r="L118" s="13"/>
      <c r="M118" s="13"/>
      <c r="N118" s="13"/>
      <c r="O118" s="13"/>
      <c r="P118" s="13"/>
      <c r="Q118" s="13"/>
      <c r="R118" s="13"/>
      <c r="U118" s="14"/>
      <c r="V118" s="196"/>
      <c r="W118" s="196"/>
      <c r="X118" s="196"/>
      <c r="Y118" s="196"/>
      <c r="Z118" s="196"/>
      <c r="AA118" s="196"/>
      <c r="AB118" s="197"/>
    </row>
    <row r="119" spans="3:34">
      <c r="K119" s="207"/>
      <c r="U119" s="14"/>
      <c r="V119" s="169"/>
      <c r="W119" s="169"/>
      <c r="X119" s="169"/>
      <c r="Y119" s="169"/>
      <c r="Z119" s="169"/>
      <c r="AA119" s="169"/>
      <c r="AB119" s="206"/>
    </row>
    <row r="120" spans="3:34">
      <c r="C120" s="17"/>
      <c r="L120" s="205"/>
    </row>
    <row r="121" spans="3:34">
      <c r="C121" s="8"/>
      <c r="O121" s="211"/>
      <c r="P121" s="211"/>
      <c r="Q121" s="211"/>
      <c r="R121" s="211"/>
    </row>
    <row r="123" spans="3:34">
      <c r="T123" s="173"/>
      <c r="AD123" s="324"/>
      <c r="AE123" s="324"/>
      <c r="AF123" s="324"/>
      <c r="AG123" s="324"/>
      <c r="AH123" s="174"/>
    </row>
    <row r="124" spans="3:34">
      <c r="AD124" s="324"/>
      <c r="AE124" s="324"/>
      <c r="AF124" s="324"/>
      <c r="AG124" s="324"/>
      <c r="AH124" s="174"/>
    </row>
    <row r="125" spans="3:34" ht="15.75">
      <c r="T125" s="235"/>
      <c r="U125" s="235"/>
      <c r="V125" s="235"/>
      <c r="W125" s="235"/>
      <c r="X125" s="235"/>
      <c r="Y125" s="235"/>
      <c r="Z125" s="235"/>
      <c r="AA125" s="235"/>
      <c r="AB125" s="235"/>
      <c r="AC125" s="235"/>
      <c r="AD125" s="324"/>
      <c r="AE125" s="324"/>
      <c r="AF125" s="324"/>
      <c r="AG125" s="324"/>
      <c r="AH125" s="174"/>
    </row>
    <row r="126" spans="3:34" ht="15.75">
      <c r="T126" s="235"/>
      <c r="U126" s="235"/>
      <c r="V126" s="235"/>
      <c r="W126" s="235"/>
      <c r="X126" s="235"/>
      <c r="Y126" s="235"/>
      <c r="Z126" s="235"/>
      <c r="AA126" s="235"/>
      <c r="AB126" s="235"/>
      <c r="AC126" s="235"/>
      <c r="AD126" s="324"/>
      <c r="AE126" s="324"/>
      <c r="AF126" s="324"/>
      <c r="AG126" s="324"/>
      <c r="AH126" s="174"/>
    </row>
    <row r="127" spans="3:34">
      <c r="AE127" s="16"/>
    </row>
    <row r="128" spans="3:34">
      <c r="C128" s="336"/>
      <c r="D128" s="336"/>
      <c r="E128" s="336"/>
      <c r="F128" s="336"/>
      <c r="G128" s="336"/>
      <c r="H128" s="336"/>
      <c r="I128" s="336"/>
      <c r="J128" s="336"/>
      <c r="K128" s="336"/>
      <c r="L128" s="336"/>
      <c r="M128" s="336"/>
      <c r="N128" s="336"/>
    </row>
    <row r="150" spans="21:28">
      <c r="U150" s="227"/>
      <c r="V150" s="335"/>
      <c r="W150" s="335"/>
      <c r="X150" s="335"/>
      <c r="Y150" s="186"/>
      <c r="Z150" s="186"/>
      <c r="AA150" s="186"/>
      <c r="AB150" s="187"/>
    </row>
    <row r="151" spans="21:28">
      <c r="U151" s="230"/>
      <c r="V151" s="186"/>
      <c r="W151" s="186"/>
      <c r="X151" s="186"/>
      <c r="Y151" s="186"/>
      <c r="Z151" s="186"/>
      <c r="AA151" s="186"/>
      <c r="AB151" s="187"/>
    </row>
    <row r="152" spans="21:28">
      <c r="U152" s="212"/>
      <c r="V152" s="232"/>
      <c r="W152" s="186"/>
      <c r="X152" s="186"/>
      <c r="Y152" s="71"/>
      <c r="Z152" s="186"/>
      <c r="AA152" s="186"/>
      <c r="AB152" s="187"/>
    </row>
    <row r="153" spans="21:28">
      <c r="U153" s="230"/>
      <c r="V153" s="186"/>
      <c r="W153" s="186"/>
      <c r="X153" s="186"/>
      <c r="Y153" s="71"/>
      <c r="Z153" s="186"/>
      <c r="AA153" s="186"/>
      <c r="AB153" s="187"/>
    </row>
    <row r="154" spans="21:28">
      <c r="U154" s="233"/>
      <c r="V154" s="188"/>
      <c r="W154" s="188"/>
      <c r="X154" s="188"/>
      <c r="Y154" s="234"/>
      <c r="Z154" s="188"/>
      <c r="AA154" s="188"/>
      <c r="AB154" s="189"/>
    </row>
    <row r="155" spans="21:28">
      <c r="U155" s="214"/>
      <c r="V155" s="188"/>
      <c r="W155" s="188"/>
      <c r="X155" s="188"/>
      <c r="Y155" s="234"/>
      <c r="Z155" s="188"/>
      <c r="AA155" s="188"/>
      <c r="AB155" s="189"/>
    </row>
    <row r="156" spans="21:28">
      <c r="U156" s="233"/>
      <c r="V156" s="188"/>
      <c r="W156" s="188"/>
      <c r="X156" s="188"/>
      <c r="Y156" s="234"/>
      <c r="Z156" s="188"/>
      <c r="AA156" s="188"/>
      <c r="AB156" s="189"/>
    </row>
    <row r="157" spans="21:28">
      <c r="U157" s="233"/>
      <c r="V157" s="188"/>
      <c r="W157" s="188"/>
      <c r="X157" s="188"/>
      <c r="Y157" s="234"/>
      <c r="Z157" s="188"/>
      <c r="AA157" s="188"/>
      <c r="AB157" s="189"/>
    </row>
    <row r="158" spans="21:28">
      <c r="U158" s="233"/>
      <c r="V158" s="188"/>
      <c r="W158" s="188"/>
      <c r="X158" s="188"/>
      <c r="Y158" s="234"/>
      <c r="Z158" s="188"/>
      <c r="AA158" s="188"/>
      <c r="AB158" s="189"/>
    </row>
    <row r="159" spans="21:28">
      <c r="U159" s="233"/>
      <c r="V159" s="196"/>
      <c r="W159" s="196"/>
      <c r="X159" s="196"/>
      <c r="Y159" s="196"/>
      <c r="Z159" s="196"/>
      <c r="AA159" s="196"/>
      <c r="AB159" s="197"/>
    </row>
    <row r="160" spans="21:28">
      <c r="U160" s="233"/>
      <c r="V160" s="196"/>
      <c r="W160" s="196"/>
      <c r="X160" s="196"/>
      <c r="Y160" s="196"/>
      <c r="Z160" s="196"/>
      <c r="AA160" s="196"/>
      <c r="AB160" s="197"/>
    </row>
    <row r="161" spans="21:28">
      <c r="U161" s="233"/>
      <c r="V161" s="188"/>
      <c r="W161" s="188"/>
      <c r="X161" s="188"/>
      <c r="Y161" s="234"/>
      <c r="Z161" s="188"/>
      <c r="AA161" s="188"/>
      <c r="AB161" s="189"/>
    </row>
    <row r="162" spans="21:28">
      <c r="U162" s="233"/>
      <c r="V162" s="188"/>
      <c r="W162" s="188"/>
      <c r="X162" s="188"/>
      <c r="Y162" s="234"/>
      <c r="Z162" s="188"/>
      <c r="AA162" s="188"/>
      <c r="AB162" s="189"/>
    </row>
    <row r="163" spans="21:28">
      <c r="U163" s="233"/>
      <c r="V163" s="188"/>
      <c r="W163" s="188"/>
      <c r="X163" s="188"/>
      <c r="Y163" s="234"/>
      <c r="Z163" s="188"/>
      <c r="AA163" s="188"/>
      <c r="AB163" s="189"/>
    </row>
    <row r="164" spans="21:28">
      <c r="U164" s="14"/>
      <c r="V164" s="188"/>
      <c r="W164" s="188"/>
      <c r="X164" s="188"/>
      <c r="Y164" s="234"/>
      <c r="Z164" s="188"/>
      <c r="AA164" s="188"/>
      <c r="AB164" s="189"/>
    </row>
    <row r="165" spans="21:28">
      <c r="U165" s="14"/>
      <c r="V165" s="188"/>
      <c r="W165" s="188"/>
      <c r="X165" s="188"/>
      <c r="Y165" s="234"/>
      <c r="Z165" s="188"/>
      <c r="AA165" s="188"/>
      <c r="AB165" s="189"/>
    </row>
    <row r="166" spans="21:28">
      <c r="U166" s="14"/>
      <c r="V166" s="196"/>
      <c r="W166" s="196"/>
      <c r="X166" s="196"/>
      <c r="Y166" s="196"/>
      <c r="Z166" s="196"/>
      <c r="AA166" s="196"/>
      <c r="AB166" s="197"/>
    </row>
    <row r="167" spans="21:28">
      <c r="U167" s="14"/>
      <c r="V167" s="169"/>
      <c r="W167" s="169"/>
      <c r="X167" s="169"/>
      <c r="Y167" s="169"/>
      <c r="Z167" s="169"/>
      <c r="AA167" s="169"/>
      <c r="AB167" s="206"/>
    </row>
  </sheetData>
  <mergeCells count="62">
    <mergeCell ref="C15:D15"/>
    <mergeCell ref="E15:F15"/>
    <mergeCell ref="G15:H15"/>
    <mergeCell ref="C14:D14"/>
    <mergeCell ref="E14:F14"/>
    <mergeCell ref="G14:H14"/>
    <mergeCell ref="T31:U31"/>
    <mergeCell ref="T32:U32"/>
    <mergeCell ref="C31:D31"/>
    <mergeCell ref="E31:F31"/>
    <mergeCell ref="G31:H31"/>
    <mergeCell ref="T33:U33"/>
    <mergeCell ref="C71:E71"/>
    <mergeCell ref="I71:K71"/>
    <mergeCell ref="X69:Y69"/>
    <mergeCell ref="C66:N66"/>
    <mergeCell ref="C67:N67"/>
    <mergeCell ref="R67:T67"/>
    <mergeCell ref="X67:Y67"/>
    <mergeCell ref="C68:N68"/>
    <mergeCell ref="R68:T68"/>
    <mergeCell ref="X68:Y68"/>
    <mergeCell ref="C78:N78"/>
    <mergeCell ref="X78:Y78"/>
    <mergeCell ref="C79:N79"/>
    <mergeCell ref="X79:Y79"/>
    <mergeCell ref="AD72:AG72"/>
    <mergeCell ref="AD73:AG73"/>
    <mergeCell ref="AD74:AG74"/>
    <mergeCell ref="AD75:AG75"/>
    <mergeCell ref="R76:T76"/>
    <mergeCell ref="X76:Y76"/>
    <mergeCell ref="C80:N80"/>
    <mergeCell ref="X80:Y80"/>
    <mergeCell ref="X81:Y81"/>
    <mergeCell ref="X82:Y82"/>
    <mergeCell ref="X83:Y83"/>
    <mergeCell ref="C128:N128"/>
    <mergeCell ref="R92:S92"/>
    <mergeCell ref="R93:S93"/>
    <mergeCell ref="R94:S94"/>
    <mergeCell ref="R86:S86"/>
    <mergeCell ref="R87:S87"/>
    <mergeCell ref="R88:S88"/>
    <mergeCell ref="R89:S89"/>
    <mergeCell ref="R90:S90"/>
    <mergeCell ref="R91:S91"/>
    <mergeCell ref="R85:S85"/>
    <mergeCell ref="R77:T77"/>
    <mergeCell ref="X77:Y77"/>
    <mergeCell ref="AD63:AG63"/>
    <mergeCell ref="V150:X150"/>
    <mergeCell ref="P102:R102"/>
    <mergeCell ref="AD123:AG123"/>
    <mergeCell ref="AD124:AG124"/>
    <mergeCell ref="AD125:AG125"/>
    <mergeCell ref="AD126:AG126"/>
    <mergeCell ref="AD62:AG62"/>
    <mergeCell ref="AD61:AG61"/>
    <mergeCell ref="AD60:AG60"/>
    <mergeCell ref="S52:AG52"/>
    <mergeCell ref="R84:S84"/>
  </mergeCells>
  <pageMargins left="0.43307086614173229" right="0.23622047244094491" top="0.47244094488188981" bottom="0.74803149606299213" header="0.31496062992125984" footer="0.31496062992125984"/>
  <pageSetup paperSize="9" scale="95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Лист1</vt:lpstr>
      <vt:lpstr>Лист4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2018-01-17T09:01:48Z</dcterms:modified>
</cp:coreProperties>
</file>